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c\Desktop\Sjednice 2024\VIJEĆE 1. SJEDNICA\Odluke\"/>
    </mc:Choice>
  </mc:AlternateContent>
  <xr:revisionPtr revIDLastSave="0" documentId="13_ncr:1_{372B9DD9-2C7E-46F4-A456-7BD744332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balans 2024.g." sheetId="2" r:id="rId1"/>
    <sheet name="List1" sheetId="3" r:id="rId2"/>
  </sheets>
  <definedNames>
    <definedName name="_Hlk54516215" localSheetId="0">'Rebalans 2024.g.'!#REF!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E24" i="2"/>
  <c r="E45" i="2"/>
  <c r="E38" i="2" l="1"/>
  <c r="E30" i="2"/>
  <c r="H7" i="2"/>
  <c r="H8" i="2"/>
  <c r="H9" i="2"/>
  <c r="H10" i="2"/>
  <c r="H11" i="2"/>
  <c r="H12" i="2"/>
  <c r="H13" i="2"/>
  <c r="H14" i="2"/>
  <c r="H6" i="2"/>
  <c r="E6" i="2"/>
  <c r="G15" i="2"/>
  <c r="G8" i="2"/>
  <c r="G9" i="2"/>
  <c r="G10" i="2"/>
  <c r="G11" i="2"/>
  <c r="G13" i="2"/>
  <c r="G14" i="2"/>
  <c r="G7" i="2"/>
  <c r="G6" i="2"/>
  <c r="D52" i="2"/>
  <c r="D38" i="2"/>
  <c r="D30" i="2"/>
  <c r="D24" i="2"/>
  <c r="D20" i="2"/>
  <c r="F45" i="2"/>
  <c r="F38" i="2"/>
  <c r="F30" i="2"/>
  <c r="F24" i="2"/>
  <c r="F6" i="2"/>
  <c r="F15" i="2" s="1"/>
  <c r="D6" i="2"/>
  <c r="D15" i="2" s="1"/>
  <c r="E15" i="2" l="1"/>
  <c r="E52" i="2" l="1"/>
  <c r="P8" i="3" l="1"/>
  <c r="P10" i="3"/>
  <c r="P12" i="3"/>
  <c r="N14" i="3"/>
  <c r="M14" i="3"/>
  <c r="L14" i="3"/>
  <c r="J14" i="3"/>
  <c r="H14" i="3"/>
  <c r="F14" i="3"/>
  <c r="D14" i="3"/>
  <c r="P14" i="3" l="1"/>
  <c r="G21" i="2"/>
  <c r="G22" i="2"/>
  <c r="G23" i="2"/>
  <c r="G25" i="2"/>
  <c r="G26" i="2"/>
  <c r="G27" i="2"/>
  <c r="G28" i="2"/>
  <c r="G29" i="2"/>
  <c r="G31" i="2"/>
  <c r="G32" i="2"/>
  <c r="G33" i="2"/>
  <c r="G34" i="2"/>
  <c r="G35" i="2"/>
  <c r="G36" i="2"/>
  <c r="G37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30" i="2"/>
  <c r="G38" i="2"/>
  <c r="G24" i="2"/>
  <c r="G20" i="2"/>
  <c r="F20" i="2"/>
  <c r="H20" i="2"/>
</calcChain>
</file>

<file path=xl/sharedStrings.xml><?xml version="1.0" encoding="utf-8"?>
<sst xmlns="http://schemas.openxmlformats.org/spreadsheetml/2006/main" count="120" uniqueCount="107">
  <si>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</si>
  <si>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</si>
  <si>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</si>
  <si>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</si>
  <si>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</si>
  <si>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</si>
  <si>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</si>
  <si>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</si>
  <si>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</si>
  <si>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</si>
  <si>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</si>
  <si>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</si>
  <si>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</si>
  <si>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</si>
  <si>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</si>
  <si>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</si>
  <si>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</si>
  <si>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</si>
  <si>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</si>
  <si>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</si>
  <si>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</si>
  <si>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</si>
  <si>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</si>
  <si>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</si>
  <si>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</si>
  <si>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</si>
  <si>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</si>
  <si>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</si>
  <si>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</si>
  <si>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</si>
  <si>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</si>
  <si>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</si>
  <si>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</si>
  <si>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</si>
  <si>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</si>
  <si>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</si>
  <si>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</si>
  <si>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</si>
  <si>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</si>
  <si>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</si>
  <si>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</si>
  <si>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</si>
  <si>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</si>
  <si>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</si>
  <si>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</si>
  <si>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</si>
  <si>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</si>
  <si>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</si>
  <si>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</si>
  <si>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</si>
  <si>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</si>
  <si>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</si>
  <si>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</si>
  <si>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</si>
  <si>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Upravljanje kvalitetom u destinaciji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</si>
  <si>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</si>
  <si>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</si>
  <si>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</si>
  <si>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</si>
  <si>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</si>
  <si>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</si>
  <si>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</si>
  <si>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</si>
  <si>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</si>
  <si>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</si>
  <si>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</si>
  <si>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</si>
  <si>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</si>
  <si>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</si>
  <si>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</si>
  <si>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</si>
  <si>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</si>
  <si>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</si>
  <si>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</si>
  <si>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</si>
  <si>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</si>
  <si>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</si>
  <si>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</si>
  <si>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</si>
  <si>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</si>
  <si>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</si>
  <si>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</si>
  <si>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realizacija</t>
  </si>
  <si>
    <t>/rebalans</t>
  </si>
  <si>
    <t>Poticanje na uređenje destinacije</t>
  </si>
  <si>
    <t>UKUPNI PRIHODI</t>
  </si>
  <si>
    <t>Marketinške i poslovne suradnje-udruženo oglašavanje sa sustavom TZ-a i predstavnicima turističke ponude</t>
  </si>
  <si>
    <t>plaća</t>
  </si>
  <si>
    <t>nada</t>
  </si>
  <si>
    <t>petra</t>
  </si>
  <si>
    <t>marijana</t>
  </si>
  <si>
    <t>neto</t>
  </si>
  <si>
    <t>ukupno</t>
  </si>
  <si>
    <t>iz plaće</t>
  </si>
  <si>
    <t>na plaću</t>
  </si>
  <si>
    <t>prijevoz</t>
  </si>
  <si>
    <t>regres</t>
  </si>
  <si>
    <t>dj dar</t>
  </si>
  <si>
    <t>putni nalog</t>
  </si>
  <si>
    <t>4.2.</t>
  </si>
  <si>
    <t>4.3.</t>
  </si>
  <si>
    <t xml:space="preserve">Izmjene i dopune Financijskog plana za 2024.g. </t>
  </si>
  <si>
    <t>Plan 2024.g.           (€)</t>
  </si>
  <si>
    <t>Rebalans 2024.g.  (€)</t>
  </si>
  <si>
    <t>Realizacija do 30.09.2024.g.   (€)</t>
  </si>
  <si>
    <t>Plan 2024. g.           (€)</t>
  </si>
  <si>
    <t>Rebalans 2024. g.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</si>
</sst>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&quot;kn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1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6" fillId="2" borderId="1" xfId="0" applyNumberFormat="1" applyFont="1" applyFill="1" applyBorder="1" applyAlignment="1">
      <alignment vertical="center"/>
    </xf>
    <xf numFmtId="2" fontId="1" fillId="0" borderId="0" xfId="0" applyNumberFormat="1" applyFont="1"/>
    <xf numFmtId="4" fontId="1" fillId="0" borderId="0" xfId="0" applyNumberFormat="1" applyFont="1"/>
    <xf numFmtId="164" fontId="6" fillId="2" borderId="1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2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165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2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2" fontId="8" fillId="3" borderId="1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1"/>
  <sheetViews>
    <sheetView tabSelected="1" workbookViewId="0">
      <selection activeCell="P39" sqref="P39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3.28515625" customWidth="1"/>
    <col min="5" max="5" width="14.42578125" customWidth="1"/>
    <col min="6" max="6" width="12.7109375" customWidth="1"/>
    <col min="7" max="7" width="11.7109375" bestFit="1" customWidth="1"/>
    <col min="8" max="8" width="9.5703125" bestFit="1" customWidth="1"/>
    <col min="13" max="14" width="10.5703125" bestFit="1" customWidth="1"/>
  </cols>
  <sheetData>
    <row r="2" spans="1:8" ht="18.75" customHeight="1" x14ac:dyDescent="0.25">
      <c r="A2" s="48" t="s">
        <v>101</v>
      </c>
      <c r="B2" s="48"/>
      <c r="C2" s="48"/>
      <c r="D2" s="48"/>
      <c r="E2" s="48"/>
      <c r="F2" s="48"/>
      <c r="G2" s="48"/>
      <c r="H2" s="48"/>
    </row>
    <row r="3" spans="1:8" x14ac:dyDescent="0.25">
      <c r="A3" s="50"/>
      <c r="B3" s="49"/>
      <c r="C3" s="45" t="s">
        <v>0</v>
      </c>
      <c r="D3" s="34"/>
      <c r="E3" s="34"/>
      <c r="F3" s="45" t="s">
        <v>104</v>
      </c>
      <c r="G3" s="45" t="s">
        <v>80</v>
      </c>
      <c r="H3" s="34" t="s">
        <v>81</v>
      </c>
    </row>
    <row r="4" spans="1:8" ht="25.5" x14ac:dyDescent="0.25">
      <c r="A4" s="50"/>
      <c r="B4" s="49"/>
      <c r="C4" s="45"/>
      <c r="D4" s="35" t="s">
        <v>102</v>
      </c>
      <c r="E4" s="35" t="s">
        <v>103</v>
      </c>
      <c r="F4" s="45"/>
      <c r="G4" s="45"/>
      <c r="H4" s="35" t="s">
        <v>82</v>
      </c>
    </row>
    <row r="5" spans="1:8" x14ac:dyDescent="0.25">
      <c r="A5" s="50"/>
      <c r="B5" s="49"/>
      <c r="C5" s="45"/>
      <c r="D5" s="33"/>
      <c r="E5" s="33"/>
      <c r="F5" s="45"/>
      <c r="G5" s="45"/>
      <c r="H5" s="33" t="s">
        <v>83</v>
      </c>
    </row>
    <row r="6" spans="1:8" x14ac:dyDescent="0.25">
      <c r="A6" s="3" t="s">
        <v>1</v>
      </c>
      <c r="B6" s="3"/>
      <c r="C6" s="3" t="s">
        <v>2</v>
      </c>
      <c r="D6" s="18">
        <f>SUM(D7:D8)</f>
        <v>74000</v>
      </c>
      <c r="E6" s="43">
        <f>SUM(E7:E8)</f>
        <v>63000</v>
      </c>
      <c r="F6" s="18">
        <f>SUM(F7:F8)</f>
        <v>46865.53</v>
      </c>
      <c r="G6" s="21">
        <f>SUM(F6/F15*100)</f>
        <v>36.732893552076483</v>
      </c>
      <c r="H6" s="39">
        <f>SUM(F6/E6*100)</f>
        <v>74.38973015873016</v>
      </c>
    </row>
    <row r="7" spans="1:8" x14ac:dyDescent="0.25">
      <c r="A7" s="12"/>
      <c r="B7" s="12" t="s">
        <v>3</v>
      </c>
      <c r="C7" s="12" t="s">
        <v>4</v>
      </c>
      <c r="D7" s="22">
        <v>59000</v>
      </c>
      <c r="E7" s="44">
        <v>51000</v>
      </c>
      <c r="F7" s="22">
        <v>38258.959999999999</v>
      </c>
      <c r="G7" s="40">
        <f>SUM(F7/$F$15*100)</f>
        <v>29.987120706693215</v>
      </c>
      <c r="H7" s="39">
        <f t="shared" ref="H7:H14" si="0">SUM(F7/E7*100)</f>
        <v>75.017568627450984</v>
      </c>
    </row>
    <row r="8" spans="1:8" x14ac:dyDescent="0.25">
      <c r="A8" s="15"/>
      <c r="B8" s="12" t="s">
        <v>5</v>
      </c>
      <c r="C8" s="12" t="s">
        <v>6</v>
      </c>
      <c r="D8" s="22">
        <v>15000</v>
      </c>
      <c r="E8" s="44">
        <v>12000</v>
      </c>
      <c r="F8" s="22">
        <v>8606.57</v>
      </c>
      <c r="G8" s="40">
        <f t="shared" ref="G8:G14" si="1">SUM(F8/$F$15*100)</f>
        <v>6.745772845383267</v>
      </c>
      <c r="H8" s="39">
        <f t="shared" si="0"/>
        <v>71.721416666666656</v>
      </c>
    </row>
    <row r="9" spans="1:8" ht="30" x14ac:dyDescent="0.25">
      <c r="A9" s="3" t="s">
        <v>7</v>
      </c>
      <c r="B9" s="3"/>
      <c r="C9" s="3" t="s">
        <v>8</v>
      </c>
      <c r="D9" s="18">
        <v>56249.2</v>
      </c>
      <c r="E9" s="43">
        <v>55877.08</v>
      </c>
      <c r="F9" s="18">
        <v>5377.08</v>
      </c>
      <c r="G9" s="21">
        <f t="shared" si="1"/>
        <v>4.2145198669683115</v>
      </c>
      <c r="H9" s="39">
        <f t="shared" si="0"/>
        <v>9.623051168743963</v>
      </c>
    </row>
    <row r="10" spans="1:8" x14ac:dyDescent="0.25">
      <c r="A10" s="4" t="s">
        <v>9</v>
      </c>
      <c r="B10" s="4"/>
      <c r="C10" s="4" t="s">
        <v>10</v>
      </c>
      <c r="D10" s="18">
        <v>70000</v>
      </c>
      <c r="E10" s="43">
        <v>53200.21</v>
      </c>
      <c r="F10" s="18">
        <v>28589.42</v>
      </c>
      <c r="G10" s="21">
        <f t="shared" si="1"/>
        <v>22.408198980692344</v>
      </c>
      <c r="H10" s="39">
        <f t="shared" si="0"/>
        <v>53.739299149383058</v>
      </c>
    </row>
    <row r="11" spans="1:8" x14ac:dyDescent="0.25">
      <c r="A11" s="4" t="s">
        <v>11</v>
      </c>
      <c r="B11" s="4"/>
      <c r="C11" s="4" t="s">
        <v>12</v>
      </c>
      <c r="D11" s="18">
        <v>29745.45</v>
      </c>
      <c r="E11" s="43">
        <v>30470.1</v>
      </c>
      <c r="F11" s="18">
        <v>30470.1</v>
      </c>
      <c r="G11" s="21">
        <f t="shared" si="1"/>
        <v>23.882263570285573</v>
      </c>
      <c r="H11" s="39">
        <f t="shared" si="0"/>
        <v>100</v>
      </c>
    </row>
    <row r="12" spans="1:8" x14ac:dyDescent="0.25">
      <c r="A12" s="4" t="s">
        <v>13</v>
      </c>
      <c r="B12" s="4"/>
      <c r="C12" s="4" t="s">
        <v>14</v>
      </c>
      <c r="D12" s="18">
        <v>1500</v>
      </c>
      <c r="E12" s="43">
        <v>0</v>
      </c>
      <c r="F12" s="18">
        <v>0</v>
      </c>
      <c r="G12" s="39">
        <v>0</v>
      </c>
      <c r="H12" s="39" t="e">
        <f t="shared" si="0"/>
        <v>#DIV/0!</v>
      </c>
    </row>
    <row r="13" spans="1:8" x14ac:dyDescent="0.25">
      <c r="A13" s="4" t="s">
        <v>15</v>
      </c>
      <c r="B13" s="4"/>
      <c r="C13" s="4" t="s">
        <v>16</v>
      </c>
      <c r="D13" s="18">
        <v>24406.94</v>
      </c>
      <c r="E13" s="43">
        <v>16282.41</v>
      </c>
      <c r="F13" s="18">
        <v>16282.41</v>
      </c>
      <c r="G13" s="21">
        <f t="shared" si="1"/>
        <v>12.762045650636313</v>
      </c>
      <c r="H13" s="39">
        <f t="shared" si="0"/>
        <v>100</v>
      </c>
    </row>
    <row r="14" spans="1:8" x14ac:dyDescent="0.25">
      <c r="A14" s="4" t="s">
        <v>17</v>
      </c>
      <c r="B14" s="4"/>
      <c r="C14" s="4" t="s">
        <v>18</v>
      </c>
      <c r="D14" s="18">
        <v>1</v>
      </c>
      <c r="E14" s="43">
        <v>0.15</v>
      </c>
      <c r="F14" s="18">
        <v>0.1</v>
      </c>
      <c r="G14" s="21">
        <f t="shared" si="1"/>
        <v>7.83793409614198E-5</v>
      </c>
      <c r="H14" s="39">
        <f t="shared" si="0"/>
        <v>66.666666666666671</v>
      </c>
    </row>
    <row r="15" spans="1:8" x14ac:dyDescent="0.25">
      <c r="A15" s="26"/>
      <c r="B15" s="26"/>
      <c r="C15" s="28" t="s">
        <v>85</v>
      </c>
      <c r="D15" s="36">
        <f>SUM(D6+D9+D10+D11+D12+D13+D14)</f>
        <v>255902.59000000003</v>
      </c>
      <c r="E15" s="36">
        <f>SUM(E6+E9+E10+E11+E12+E13+E14)</f>
        <v>218829.95</v>
      </c>
      <c r="F15" s="36">
        <f>SUM( F6+F9+F10+F11+F13+F14)</f>
        <v>127584.64000000001</v>
      </c>
      <c r="G15" s="27">
        <f>SUM( G6+G9+G10+G11+G13+G14)</f>
        <v>99.999999999999986</v>
      </c>
      <c r="H15" s="27">
        <v>58.3</v>
      </c>
    </row>
    <row r="16" spans="1:8" x14ac:dyDescent="0.25">
      <c r="A16" s="16"/>
      <c r="B16" s="17"/>
      <c r="C16" s="17"/>
      <c r="D16" s="20"/>
      <c r="E16" s="19"/>
      <c r="F16" s="19"/>
      <c r="G16" s="19"/>
      <c r="H16" s="19"/>
    </row>
    <row r="17" spans="1:13" ht="15" customHeight="1" x14ac:dyDescent="0.25">
      <c r="A17" s="49"/>
      <c r="B17" s="49"/>
      <c r="C17" s="45" t="s">
        <v>19</v>
      </c>
      <c r="D17" s="34"/>
      <c r="E17" s="34"/>
      <c r="F17" s="45" t="s">
        <v>104</v>
      </c>
      <c r="G17" s="45" t="s">
        <v>80</v>
      </c>
      <c r="H17" s="34" t="s">
        <v>81</v>
      </c>
    </row>
    <row r="18" spans="1:13" ht="25.5" x14ac:dyDescent="0.25">
      <c r="A18" s="49"/>
      <c r="B18" s="49"/>
      <c r="C18" s="45"/>
      <c r="D18" s="35" t="s">
        <v>105</v>
      </c>
      <c r="E18" s="35" t="s">
        <v>106</v>
      </c>
      <c r="F18" s="45"/>
      <c r="G18" s="45"/>
      <c r="H18" s="35" t="s">
        <v>82</v>
      </c>
    </row>
    <row r="19" spans="1:13" x14ac:dyDescent="0.25">
      <c r="A19" s="49"/>
      <c r="B19" s="49"/>
      <c r="C19" s="45"/>
      <c r="D19" s="33"/>
      <c r="E19" s="33"/>
      <c r="F19" s="45"/>
      <c r="G19" s="45"/>
      <c r="H19" s="33" t="s">
        <v>83</v>
      </c>
    </row>
    <row r="20" spans="1:13" x14ac:dyDescent="0.25">
      <c r="A20" s="2" t="s">
        <v>1</v>
      </c>
      <c r="B20" s="2"/>
      <c r="C20" s="2" t="s">
        <v>20</v>
      </c>
      <c r="D20" s="39">
        <f>SUM(D21:D23)</f>
        <v>11327.23</v>
      </c>
      <c r="E20" s="39">
        <v>0</v>
      </c>
      <c r="F20" s="39">
        <f ca="1">SUM(F20/$F$52*100)</f>
        <v>0</v>
      </c>
      <c r="G20" s="24">
        <f ca="1">SUM(F20/$F$52*100)</f>
        <v>0</v>
      </c>
      <c r="H20" s="24">
        <f ca="1">SUM(F20/E20*100)</f>
        <v>0</v>
      </c>
    </row>
    <row r="21" spans="1:13" x14ac:dyDescent="0.25">
      <c r="A21" s="6"/>
      <c r="B21" s="6" t="s">
        <v>3</v>
      </c>
      <c r="C21" s="6" t="s">
        <v>21</v>
      </c>
      <c r="D21" s="23">
        <v>10000</v>
      </c>
      <c r="E21" s="23">
        <v>0</v>
      </c>
      <c r="F21" s="23">
        <v>0</v>
      </c>
      <c r="G21" s="25">
        <f t="shared" ref="G21:G51" si="2">SUM(F21/$F$52*100)</f>
        <v>0</v>
      </c>
      <c r="H21" s="24" t="e">
        <f t="shared" ref="H21:H52" si="3">SUM(F21/E21*100)</f>
        <v>#DIV/0!</v>
      </c>
    </row>
    <row r="22" spans="1:13" x14ac:dyDescent="0.25">
      <c r="A22" s="7"/>
      <c r="B22" s="6" t="s">
        <v>5</v>
      </c>
      <c r="C22" s="6" t="s">
        <v>22</v>
      </c>
      <c r="D22" s="23">
        <v>0</v>
      </c>
      <c r="E22" s="23">
        <v>0</v>
      </c>
      <c r="F22" s="23">
        <v>0</v>
      </c>
      <c r="G22" s="25">
        <f t="shared" si="2"/>
        <v>0</v>
      </c>
      <c r="H22" s="24" t="e">
        <f t="shared" si="3"/>
        <v>#DIV/0!</v>
      </c>
    </row>
    <row r="23" spans="1:13" x14ac:dyDescent="0.25">
      <c r="A23" s="6"/>
      <c r="B23" s="6" t="s">
        <v>23</v>
      </c>
      <c r="C23" s="6" t="s">
        <v>24</v>
      </c>
      <c r="D23" s="23">
        <v>1327.23</v>
      </c>
      <c r="E23" s="23">
        <v>0</v>
      </c>
      <c r="F23" s="23">
        <v>0</v>
      </c>
      <c r="G23" s="25">
        <f t="shared" si="2"/>
        <v>0</v>
      </c>
      <c r="H23" s="24" t="e">
        <f t="shared" si="3"/>
        <v>#DIV/0!</v>
      </c>
    </row>
    <row r="24" spans="1:13" x14ac:dyDescent="0.25">
      <c r="A24" s="2" t="s">
        <v>25</v>
      </c>
      <c r="B24" s="2"/>
      <c r="C24" s="2" t="s">
        <v>26</v>
      </c>
      <c r="D24" s="39">
        <f>SUM(D25:D29)</f>
        <v>100600</v>
      </c>
      <c r="E24" s="39">
        <f>SUM(E25:E29)</f>
        <v>114425</v>
      </c>
      <c r="F24" s="39">
        <f>SUM(F25:F29)</f>
        <v>61167.24</v>
      </c>
      <c r="G24" s="24">
        <f t="shared" si="2"/>
        <v>56.444573348081995</v>
      </c>
      <c r="H24" s="24">
        <f t="shared" si="3"/>
        <v>53.456185274197068</v>
      </c>
    </row>
    <row r="25" spans="1:13" ht="25.5" x14ac:dyDescent="0.25">
      <c r="A25" s="7"/>
      <c r="B25" s="6" t="s">
        <v>27</v>
      </c>
      <c r="C25" s="6" t="s">
        <v>28</v>
      </c>
      <c r="D25" s="23">
        <v>20000</v>
      </c>
      <c r="E25" s="23">
        <v>51025</v>
      </c>
      <c r="F25" s="23">
        <v>3500</v>
      </c>
      <c r="G25" s="25">
        <f t="shared" si="2"/>
        <v>3.2297682013817686</v>
      </c>
      <c r="H25" s="24">
        <f t="shared" si="3"/>
        <v>6.8593826555610002</v>
      </c>
      <c r="M25" s="37"/>
    </row>
    <row r="26" spans="1:13" x14ac:dyDescent="0.25">
      <c r="A26" s="6"/>
      <c r="B26" s="6" t="s">
        <v>29</v>
      </c>
      <c r="C26" s="6" t="s">
        <v>30</v>
      </c>
      <c r="D26" s="23">
        <v>0</v>
      </c>
      <c r="E26" s="23">
        <v>0</v>
      </c>
      <c r="F26" s="23">
        <v>0</v>
      </c>
      <c r="G26" s="25">
        <f t="shared" si="2"/>
        <v>0</v>
      </c>
      <c r="H26" s="24" t="e">
        <f t="shared" si="3"/>
        <v>#DIV/0!</v>
      </c>
    </row>
    <row r="27" spans="1:13" x14ac:dyDescent="0.25">
      <c r="A27" s="6"/>
      <c r="B27" s="6" t="s">
        <v>31</v>
      </c>
      <c r="C27" s="6" t="s">
        <v>32</v>
      </c>
      <c r="D27" s="23">
        <v>80000</v>
      </c>
      <c r="E27" s="23">
        <v>62000</v>
      </c>
      <c r="F27" s="23">
        <v>57267.24</v>
      </c>
      <c r="G27" s="25">
        <f t="shared" si="2"/>
        <v>52.845688780828013</v>
      </c>
      <c r="H27" s="24">
        <f t="shared" si="3"/>
        <v>92.366516129032249</v>
      </c>
    </row>
    <row r="28" spans="1:13" x14ac:dyDescent="0.25">
      <c r="A28" s="6"/>
      <c r="B28" s="6" t="s">
        <v>33</v>
      </c>
      <c r="C28" s="6" t="s">
        <v>34</v>
      </c>
      <c r="D28" s="23">
        <v>0</v>
      </c>
      <c r="E28" s="23">
        <v>0</v>
      </c>
      <c r="F28" s="23">
        <v>0</v>
      </c>
      <c r="G28" s="25">
        <f t="shared" si="2"/>
        <v>0</v>
      </c>
      <c r="H28" s="24" t="e">
        <f t="shared" si="3"/>
        <v>#DIV/0!</v>
      </c>
    </row>
    <row r="29" spans="1:13" x14ac:dyDescent="0.25">
      <c r="A29" s="6"/>
      <c r="B29" s="6" t="s">
        <v>35</v>
      </c>
      <c r="C29" s="6" t="s">
        <v>36</v>
      </c>
      <c r="D29" s="23">
        <v>600</v>
      </c>
      <c r="E29" s="23">
        <v>1400</v>
      </c>
      <c r="F29" s="23">
        <v>400</v>
      </c>
      <c r="G29" s="25">
        <f t="shared" si="2"/>
        <v>0.36911636587220215</v>
      </c>
      <c r="H29" s="24">
        <f t="shared" si="3"/>
        <v>28.571428571428569</v>
      </c>
    </row>
    <row r="30" spans="1:13" x14ac:dyDescent="0.25">
      <c r="A30" s="2" t="s">
        <v>9</v>
      </c>
      <c r="B30" s="2"/>
      <c r="C30" s="2" t="s">
        <v>37</v>
      </c>
      <c r="D30" s="39">
        <f>SUM(D31:D37)</f>
        <v>57230.590000000004</v>
      </c>
      <c r="E30" s="39">
        <f>SUM(E31:E37)</f>
        <v>35757.85</v>
      </c>
      <c r="F30" s="39">
        <f>SUM(F31:F37)</f>
        <v>24858.760000000002</v>
      </c>
      <c r="G30" s="24">
        <f t="shared" si="2"/>
        <v>22.93943787822316</v>
      </c>
      <c r="H30" s="24">
        <f t="shared" si="3"/>
        <v>69.519727835985677</v>
      </c>
    </row>
    <row r="31" spans="1:13" x14ac:dyDescent="0.25">
      <c r="A31" s="6"/>
      <c r="B31" s="6" t="s">
        <v>38</v>
      </c>
      <c r="C31" s="6" t="s">
        <v>43</v>
      </c>
      <c r="D31" s="23">
        <v>3981.68</v>
      </c>
      <c r="E31" s="23">
        <v>0</v>
      </c>
      <c r="F31" s="23">
        <v>0</v>
      </c>
      <c r="G31" s="25">
        <f t="shared" si="2"/>
        <v>0</v>
      </c>
      <c r="H31" s="24" t="e">
        <f t="shared" si="3"/>
        <v>#DIV/0!</v>
      </c>
    </row>
    <row r="32" spans="1:13" x14ac:dyDescent="0.25">
      <c r="A32" s="7"/>
      <c r="B32" s="6" t="s">
        <v>39</v>
      </c>
      <c r="C32" s="6" t="s">
        <v>45</v>
      </c>
      <c r="D32" s="23">
        <v>3981.68</v>
      </c>
      <c r="E32" s="23">
        <v>0</v>
      </c>
      <c r="F32" s="23">
        <v>0</v>
      </c>
      <c r="G32" s="25">
        <f t="shared" si="2"/>
        <v>0</v>
      </c>
      <c r="H32" s="24" t="e">
        <f t="shared" si="3"/>
        <v>#DIV/0!</v>
      </c>
    </row>
    <row r="33" spans="1:15" x14ac:dyDescent="0.25">
      <c r="A33" s="7"/>
      <c r="B33" s="6" t="s">
        <v>40</v>
      </c>
      <c r="C33" s="6" t="s">
        <v>47</v>
      </c>
      <c r="D33" s="23">
        <v>33000</v>
      </c>
      <c r="E33" s="23">
        <v>22514.58</v>
      </c>
      <c r="F33" s="23">
        <v>17514.580000000002</v>
      </c>
      <c r="G33" s="25">
        <f t="shared" si="2"/>
        <v>16.162295298444889</v>
      </c>
      <c r="H33" s="24">
        <f t="shared" si="3"/>
        <v>77.792168452620487</v>
      </c>
    </row>
    <row r="34" spans="1:15" x14ac:dyDescent="0.25">
      <c r="A34" s="7"/>
      <c r="B34" s="6" t="s">
        <v>41</v>
      </c>
      <c r="C34" s="6" t="s">
        <v>48</v>
      </c>
      <c r="D34" s="23">
        <v>1327.23</v>
      </c>
      <c r="E34" s="23">
        <v>520.51</v>
      </c>
      <c r="F34" s="23">
        <v>250</v>
      </c>
      <c r="G34" s="25">
        <f t="shared" si="2"/>
        <v>0.23069772867012633</v>
      </c>
      <c r="H34" s="24">
        <f t="shared" si="3"/>
        <v>48.029816910337942</v>
      </c>
    </row>
    <row r="35" spans="1:15" x14ac:dyDescent="0.25">
      <c r="A35" s="7"/>
      <c r="B35" s="6" t="s">
        <v>42</v>
      </c>
      <c r="C35" s="6" t="s">
        <v>49</v>
      </c>
      <c r="D35" s="23">
        <v>1000</v>
      </c>
      <c r="E35" s="23">
        <v>700</v>
      </c>
      <c r="F35" s="23">
        <v>0</v>
      </c>
      <c r="G35" s="25">
        <f t="shared" si="2"/>
        <v>0</v>
      </c>
      <c r="H35" s="24">
        <f t="shared" si="3"/>
        <v>0</v>
      </c>
    </row>
    <row r="36" spans="1:15" x14ac:dyDescent="0.25">
      <c r="A36" s="7"/>
      <c r="B36" s="6" t="s">
        <v>44</v>
      </c>
      <c r="C36" s="6" t="s">
        <v>50</v>
      </c>
      <c r="D36" s="23">
        <v>10000</v>
      </c>
      <c r="E36" s="23">
        <v>8582.76</v>
      </c>
      <c r="F36" s="23">
        <v>7094.18</v>
      </c>
      <c r="G36" s="25">
        <f t="shared" si="2"/>
        <v>6.5464448511081477</v>
      </c>
      <c r="H36" s="24">
        <f t="shared" si="3"/>
        <v>82.656161887318305</v>
      </c>
    </row>
    <row r="37" spans="1:15" ht="25.5" x14ac:dyDescent="0.25">
      <c r="A37" s="7"/>
      <c r="B37" s="6" t="s">
        <v>46</v>
      </c>
      <c r="C37" s="6" t="s">
        <v>86</v>
      </c>
      <c r="D37" s="23">
        <v>3940</v>
      </c>
      <c r="E37" s="23">
        <v>3440</v>
      </c>
      <c r="F37" s="23">
        <v>0</v>
      </c>
      <c r="G37" s="25">
        <f t="shared" si="2"/>
        <v>0</v>
      </c>
      <c r="H37" s="24">
        <f t="shared" si="3"/>
        <v>0</v>
      </c>
      <c r="L37" s="38"/>
      <c r="O37" s="37"/>
    </row>
    <row r="38" spans="1:15" x14ac:dyDescent="0.25">
      <c r="A38" s="2" t="s">
        <v>11</v>
      </c>
      <c r="B38" s="2"/>
      <c r="C38" s="2" t="s">
        <v>51</v>
      </c>
      <c r="D38" s="39">
        <f>SUM(D39:D41)</f>
        <v>37754.46</v>
      </c>
      <c r="E38" s="39">
        <f>SUM(E39:E41)</f>
        <v>2709.52</v>
      </c>
      <c r="F38" s="39">
        <f>SUM(F39:F41)</f>
        <v>537.48</v>
      </c>
      <c r="G38" s="24">
        <f t="shared" si="2"/>
        <v>0.49598166082247802</v>
      </c>
      <c r="H38" s="24">
        <f t="shared" si="3"/>
        <v>19.836723847766393</v>
      </c>
    </row>
    <row r="39" spans="1:15" x14ac:dyDescent="0.25">
      <c r="A39" s="6"/>
      <c r="B39" s="6" t="s">
        <v>52</v>
      </c>
      <c r="C39" s="6" t="s">
        <v>53</v>
      </c>
      <c r="D39" s="23">
        <v>2654.46</v>
      </c>
      <c r="E39" s="23">
        <v>0</v>
      </c>
      <c r="F39" s="23">
        <v>0</v>
      </c>
      <c r="G39" s="25">
        <f t="shared" si="2"/>
        <v>0</v>
      </c>
      <c r="H39" s="24" t="e">
        <f t="shared" si="3"/>
        <v>#DIV/0!</v>
      </c>
    </row>
    <row r="40" spans="1:15" x14ac:dyDescent="0.25">
      <c r="A40" s="9"/>
      <c r="B40" s="6" t="s">
        <v>99</v>
      </c>
      <c r="C40" s="6" t="s">
        <v>54</v>
      </c>
      <c r="D40" s="23">
        <v>0</v>
      </c>
      <c r="E40" s="23">
        <v>0</v>
      </c>
      <c r="F40" s="23">
        <v>0</v>
      </c>
      <c r="G40" s="25">
        <f t="shared" si="2"/>
        <v>0</v>
      </c>
      <c r="H40" s="24" t="e">
        <f t="shared" si="3"/>
        <v>#DIV/0!</v>
      </c>
    </row>
    <row r="41" spans="1:15" x14ac:dyDescent="0.25">
      <c r="A41" s="8"/>
      <c r="B41" s="6" t="s">
        <v>100</v>
      </c>
      <c r="C41" s="6" t="s">
        <v>84</v>
      </c>
      <c r="D41" s="23">
        <v>35100</v>
      </c>
      <c r="E41" s="23">
        <v>2709.52</v>
      </c>
      <c r="F41" s="23">
        <v>537.48</v>
      </c>
      <c r="G41" s="25">
        <f t="shared" si="2"/>
        <v>0.49598166082247802</v>
      </c>
      <c r="H41" s="24">
        <f t="shared" si="3"/>
        <v>19.836723847766393</v>
      </c>
      <c r="N41" s="37"/>
    </row>
    <row r="42" spans="1:15" x14ac:dyDescent="0.25">
      <c r="A42" s="2" t="s">
        <v>13</v>
      </c>
      <c r="B42" s="2"/>
      <c r="C42" s="2" t="s">
        <v>55</v>
      </c>
      <c r="D42" s="39">
        <v>30</v>
      </c>
      <c r="E42" s="39">
        <v>30</v>
      </c>
      <c r="F42" s="23">
        <v>0</v>
      </c>
      <c r="G42" s="25">
        <f t="shared" si="2"/>
        <v>0</v>
      </c>
      <c r="H42" s="24">
        <f t="shared" si="3"/>
        <v>0</v>
      </c>
    </row>
    <row r="43" spans="1:15" x14ac:dyDescent="0.25">
      <c r="A43" s="6"/>
      <c r="B43" s="6" t="s">
        <v>56</v>
      </c>
      <c r="C43" s="6" t="s">
        <v>57</v>
      </c>
      <c r="D43" s="23">
        <v>0</v>
      </c>
      <c r="E43" s="23">
        <v>0</v>
      </c>
      <c r="F43" s="23">
        <v>0</v>
      </c>
      <c r="G43" s="25">
        <f t="shared" si="2"/>
        <v>0</v>
      </c>
      <c r="H43" s="24" t="e">
        <f t="shared" si="3"/>
        <v>#DIV/0!</v>
      </c>
    </row>
    <row r="44" spans="1:15" x14ac:dyDescent="0.25">
      <c r="A44" s="6"/>
      <c r="B44" s="6" t="s">
        <v>58</v>
      </c>
      <c r="C44" s="6" t="s">
        <v>59</v>
      </c>
      <c r="D44" s="23">
        <v>30</v>
      </c>
      <c r="E44" s="23">
        <v>30</v>
      </c>
      <c r="F44" s="23">
        <v>0</v>
      </c>
      <c r="G44" s="25">
        <f t="shared" si="2"/>
        <v>0</v>
      </c>
      <c r="H44" s="24">
        <f t="shared" si="3"/>
        <v>0</v>
      </c>
    </row>
    <row r="45" spans="1:15" x14ac:dyDescent="0.25">
      <c r="A45" s="2" t="s">
        <v>15</v>
      </c>
      <c r="B45" s="2"/>
      <c r="C45" s="2" t="s">
        <v>60</v>
      </c>
      <c r="D45" s="39">
        <v>31000</v>
      </c>
      <c r="E45" s="39">
        <f>SUM(E46:E49)</f>
        <v>30160</v>
      </c>
      <c r="F45" s="39">
        <f>SUM(F46:F49)</f>
        <v>21803.43</v>
      </c>
      <c r="G45" s="24">
        <f t="shared" si="2"/>
        <v>20.120007112872372</v>
      </c>
      <c r="H45" s="24">
        <f t="shared" si="3"/>
        <v>72.292539787798404</v>
      </c>
    </row>
    <row r="46" spans="1:15" x14ac:dyDescent="0.25">
      <c r="A46" s="6"/>
      <c r="B46" s="6" t="s">
        <v>61</v>
      </c>
      <c r="C46" s="6" t="s">
        <v>62</v>
      </c>
      <c r="D46" s="23">
        <v>25000</v>
      </c>
      <c r="E46" s="23">
        <v>25200.71</v>
      </c>
      <c r="F46" s="23">
        <v>18313.79</v>
      </c>
      <c r="G46" s="25">
        <f t="shared" si="2"/>
        <v>16.89979902536669</v>
      </c>
      <c r="H46" s="24">
        <f t="shared" si="3"/>
        <v>72.671722344330774</v>
      </c>
    </row>
    <row r="47" spans="1:15" x14ac:dyDescent="0.25">
      <c r="A47" s="6"/>
      <c r="B47" s="6" t="s">
        <v>63</v>
      </c>
      <c r="C47" s="6" t="s">
        <v>64</v>
      </c>
      <c r="D47" s="23">
        <v>6000</v>
      </c>
      <c r="E47" s="23">
        <v>4959.29</v>
      </c>
      <c r="F47" s="23">
        <v>3489.64</v>
      </c>
      <c r="G47" s="25">
        <f t="shared" si="2"/>
        <v>3.2202080875056787</v>
      </c>
      <c r="H47" s="24">
        <f t="shared" si="3"/>
        <v>70.365717673295975</v>
      </c>
    </row>
    <row r="48" spans="1:15" x14ac:dyDescent="0.25">
      <c r="A48" s="7"/>
      <c r="B48" s="6" t="s">
        <v>65</v>
      </c>
      <c r="C48" s="6" t="s">
        <v>66</v>
      </c>
      <c r="D48" s="23">
        <v>0</v>
      </c>
      <c r="E48" s="23">
        <v>0</v>
      </c>
      <c r="F48" s="23">
        <v>0</v>
      </c>
      <c r="G48" s="25">
        <f t="shared" si="2"/>
        <v>0</v>
      </c>
      <c r="H48" s="24" t="e">
        <f t="shared" si="3"/>
        <v>#DIV/0!</v>
      </c>
    </row>
    <row r="49" spans="1:8" x14ac:dyDescent="0.25">
      <c r="A49" s="7"/>
      <c r="B49" s="6" t="s">
        <v>67</v>
      </c>
      <c r="C49" s="6" t="s">
        <v>68</v>
      </c>
      <c r="D49" s="23">
        <v>0</v>
      </c>
      <c r="E49" s="23">
        <v>0</v>
      </c>
      <c r="F49" s="23">
        <v>0</v>
      </c>
      <c r="G49" s="25">
        <f t="shared" si="2"/>
        <v>0</v>
      </c>
      <c r="H49" s="24" t="e">
        <f t="shared" si="3"/>
        <v>#DIV/0!</v>
      </c>
    </row>
    <row r="50" spans="1:8" x14ac:dyDescent="0.25">
      <c r="A50" s="2" t="s">
        <v>17</v>
      </c>
      <c r="B50" s="2"/>
      <c r="C50" s="2" t="s">
        <v>69</v>
      </c>
      <c r="D50" s="39">
        <v>0</v>
      </c>
      <c r="E50" s="39">
        <v>0</v>
      </c>
      <c r="F50" s="39">
        <v>0</v>
      </c>
      <c r="G50" s="24">
        <f t="shared" si="2"/>
        <v>0</v>
      </c>
      <c r="H50" s="24" t="e">
        <f t="shared" si="3"/>
        <v>#DIV/0!</v>
      </c>
    </row>
    <row r="51" spans="1:8" x14ac:dyDescent="0.25">
      <c r="A51" s="2" t="s">
        <v>70</v>
      </c>
      <c r="B51" s="2"/>
      <c r="C51" s="2" t="s">
        <v>71</v>
      </c>
      <c r="D51" s="39">
        <v>0</v>
      </c>
      <c r="E51" s="39">
        <v>0</v>
      </c>
      <c r="F51" s="39">
        <v>0</v>
      </c>
      <c r="G51" s="24">
        <f t="shared" si="2"/>
        <v>0</v>
      </c>
      <c r="H51" s="24" t="e">
        <f t="shared" si="3"/>
        <v>#DIV/0!</v>
      </c>
    </row>
    <row r="52" spans="1:8" ht="15.75" x14ac:dyDescent="0.25">
      <c r="A52" s="46"/>
      <c r="B52" s="46"/>
      <c r="C52" s="5" t="s">
        <v>72</v>
      </c>
      <c r="D52" s="41">
        <f>SUM(D20+D24+D30+D38+D42+D45)</f>
        <v>237942.28</v>
      </c>
      <c r="E52" s="41">
        <f>SUM(E20+E24+E30+E38+E42+E45)</f>
        <v>183082.37</v>
      </c>
      <c r="F52" s="41">
        <v>108366.91</v>
      </c>
      <c r="G52" s="41">
        <v>100</v>
      </c>
      <c r="H52" s="41">
        <v>59.19</v>
      </c>
    </row>
    <row r="53" spans="1:8" x14ac:dyDescent="0.25">
      <c r="A53" s="10" t="s">
        <v>73</v>
      </c>
      <c r="B53" s="10"/>
      <c r="C53" s="11" t="s">
        <v>74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</row>
    <row r="54" spans="1:8" ht="30" x14ac:dyDescent="0.25">
      <c r="A54" s="6"/>
      <c r="B54" s="6"/>
      <c r="C54" s="12" t="s">
        <v>75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</row>
    <row r="55" spans="1:8" x14ac:dyDescent="0.25">
      <c r="A55" s="6"/>
      <c r="B55" s="6"/>
      <c r="C55" s="12" t="s">
        <v>76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</row>
    <row r="56" spans="1:8" x14ac:dyDescent="0.25">
      <c r="A56" s="13"/>
      <c r="B56" s="13"/>
      <c r="C56" s="5" t="s">
        <v>77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</row>
    <row r="57" spans="1:8" x14ac:dyDescent="0.25">
      <c r="A57" s="7"/>
      <c r="B57" s="7"/>
      <c r="C57" s="8"/>
      <c r="D57" s="25"/>
      <c r="E57" s="25"/>
      <c r="F57" s="25"/>
      <c r="G57" s="25"/>
      <c r="H57" s="25"/>
    </row>
    <row r="58" spans="1:8" ht="18.75" x14ac:dyDescent="0.25">
      <c r="A58" s="47" t="s">
        <v>78</v>
      </c>
      <c r="B58" s="47"/>
      <c r="C58" s="14" t="s">
        <v>79</v>
      </c>
      <c r="D58" s="42">
        <v>237942.28</v>
      </c>
      <c r="E58" s="42">
        <v>183082.37</v>
      </c>
      <c r="F58" s="42">
        <v>108366.91</v>
      </c>
      <c r="G58" s="30">
        <v>0</v>
      </c>
      <c r="H58" s="30">
        <v>0</v>
      </c>
    </row>
    <row r="59" spans="1:8" ht="18.75" x14ac:dyDescent="0.25">
      <c r="A59" s="1"/>
    </row>
    <row r="60" spans="1:8" ht="18.75" x14ac:dyDescent="0.25">
      <c r="A60" s="1"/>
    </row>
    <row r="61" spans="1:8" x14ac:dyDescent="0.25">
      <c r="F61" s="32"/>
    </row>
  </sheetData>
  <mergeCells count="13">
    <mergeCell ref="F3:F5"/>
    <mergeCell ref="F17:F19"/>
    <mergeCell ref="A52:B52"/>
    <mergeCell ref="A58:B58"/>
    <mergeCell ref="A2:H2"/>
    <mergeCell ref="G3:G5"/>
    <mergeCell ref="A17:A19"/>
    <mergeCell ref="B17:B19"/>
    <mergeCell ref="C17:C19"/>
    <mergeCell ref="G17:G19"/>
    <mergeCell ref="A3:A5"/>
    <mergeCell ref="B3:B5"/>
    <mergeCell ref="C3:C5"/>
  </mergeCells>
  <pageMargins left="0.7" right="0.7" top="0.75" bottom="0.75" header="0.3" footer="0.3"/>
  <pageSetup paperSize="9" scale="6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P14"/>
  <sheetViews>
    <sheetView workbookViewId="0">
      <selection activeCell="D14" sqref="D14"/>
    </sheetView>
  </sheetViews>
  <sheetFormatPr defaultRowHeight="15" x14ac:dyDescent="0.25"/>
  <cols>
    <col min="16" max="16" width="11.42578125" customWidth="1"/>
  </cols>
  <sheetData>
    <row r="4" spans="2:16" x14ac:dyDescent="0.25">
      <c r="B4" t="s">
        <v>87</v>
      </c>
    </row>
    <row r="6" spans="2:16" x14ac:dyDescent="0.25">
      <c r="D6" t="s">
        <v>91</v>
      </c>
      <c r="F6" t="s">
        <v>93</v>
      </c>
      <c r="H6" t="s">
        <v>94</v>
      </c>
      <c r="J6" t="s">
        <v>95</v>
      </c>
      <c r="L6" t="s">
        <v>96</v>
      </c>
      <c r="M6" t="s">
        <v>97</v>
      </c>
      <c r="N6" t="s">
        <v>98</v>
      </c>
    </row>
    <row r="8" spans="2:16" x14ac:dyDescent="0.25">
      <c r="B8" t="s">
        <v>88</v>
      </c>
      <c r="D8">
        <v>69317.05</v>
      </c>
      <c r="F8">
        <v>20599.87</v>
      </c>
      <c r="H8">
        <v>15398.55</v>
      </c>
      <c r="J8">
        <v>1342</v>
      </c>
      <c r="L8">
        <v>2000</v>
      </c>
      <c r="M8">
        <v>0</v>
      </c>
      <c r="N8">
        <v>0</v>
      </c>
      <c r="P8">
        <f>SUM(D8:O8)</f>
        <v>108657.47</v>
      </c>
    </row>
    <row r="10" spans="2:16" x14ac:dyDescent="0.25">
      <c r="B10" t="s">
        <v>89</v>
      </c>
      <c r="D10">
        <v>46489.32</v>
      </c>
      <c r="F10">
        <v>11622.33</v>
      </c>
      <c r="H10">
        <v>9592.42</v>
      </c>
      <c r="J10">
        <v>1386</v>
      </c>
      <c r="L10">
        <v>2000</v>
      </c>
      <c r="M10">
        <v>1000</v>
      </c>
      <c r="N10">
        <v>960</v>
      </c>
      <c r="P10">
        <f>SUM(D10:O10)</f>
        <v>73050.070000000007</v>
      </c>
    </row>
    <row r="12" spans="2:16" x14ac:dyDescent="0.25">
      <c r="B12" t="s">
        <v>90</v>
      </c>
      <c r="D12">
        <v>43103.29</v>
      </c>
      <c r="F12">
        <v>11754</v>
      </c>
      <c r="H12">
        <v>9056.4500000000007</v>
      </c>
      <c r="J12">
        <v>4180</v>
      </c>
      <c r="L12">
        <v>1000</v>
      </c>
      <c r="M12">
        <v>0</v>
      </c>
      <c r="N12">
        <v>1312</v>
      </c>
      <c r="P12">
        <f>SUM(D12:O12)</f>
        <v>70405.740000000005</v>
      </c>
    </row>
    <row r="14" spans="2:16" x14ac:dyDescent="0.25">
      <c r="B14" s="31" t="s">
        <v>92</v>
      </c>
      <c r="C14" s="31"/>
      <c r="D14" s="31">
        <f>SUM(D8:D13)</f>
        <v>158909.66</v>
      </c>
      <c r="E14" s="31"/>
      <c r="F14" s="31">
        <f>SUM(F8:F13)</f>
        <v>43976.2</v>
      </c>
      <c r="G14" s="31"/>
      <c r="H14" s="31">
        <f>SUM(H8:H13)</f>
        <v>34047.42</v>
      </c>
      <c r="I14" s="31"/>
      <c r="J14" s="31">
        <f>SUM(J8:J13)</f>
        <v>6908</v>
      </c>
      <c r="K14" s="31"/>
      <c r="L14" s="31">
        <f>SUM(L8:L13)</f>
        <v>5000</v>
      </c>
      <c r="M14" s="31">
        <f>SUM(M8:M13)</f>
        <v>1000</v>
      </c>
      <c r="N14" s="31">
        <f>SUM(N8:N13)</f>
        <v>2272</v>
      </c>
      <c r="P14" s="31">
        <f>SUM(D14:O14)</f>
        <v>252113.27999999997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Rebalans 2024.g.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pc</cp:lastModifiedBy>
  <cp:lastPrinted>2024-11-19T08:27:40Z</cp:lastPrinted>
  <dcterms:created xsi:type="dcterms:W3CDTF">2015-06-05T18:17:20Z</dcterms:created>
  <dcterms:modified xsi:type="dcterms:W3CDTF">2024-11-20T11:12:03Z</dcterms:modified>
</cp:coreProperties>
</file>