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WEB\IZVJEŠĆA I ODLUKE\"/>
    </mc:Choice>
  </mc:AlternateContent>
  <bookViews>
    <workbookView xWindow="0" yWindow="0" windowWidth="28800" windowHeight="13125" activeTab="1"/>
  </bookViews>
  <sheets>
    <sheet name="Program rada" sheetId="1" r:id="rId1"/>
    <sheet name=" Izvješće 01.01.-30.09.2021." sheetId="2" r:id="rId2"/>
  </sheets>
  <definedNames>
    <definedName name="_Hlk54087109" localSheetId="0">'Program rada'!$A$53</definedName>
    <definedName name="_Hlk54516215" localSheetId="1">' Izvješće 01.01.-30.09.2021.'!#REF!</definedName>
    <definedName name="_Toc55895370" localSheetId="0">'Program rada'!$A$1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" l="1"/>
  <c r="D51" i="2" s="1"/>
  <c r="H26" i="2" l="1"/>
  <c r="H28" i="2"/>
  <c r="H29" i="2"/>
  <c r="H33" i="2"/>
  <c r="H34" i="2"/>
  <c r="H35" i="2"/>
  <c r="H36" i="2"/>
  <c r="H45" i="2"/>
  <c r="H46" i="2"/>
  <c r="E44" i="2" l="1"/>
  <c r="H44" i="2" s="1"/>
  <c r="E29" i="2" l="1"/>
  <c r="E23" i="2"/>
  <c r="E51" i="2" s="1"/>
  <c r="H23" i="2" l="1"/>
  <c r="H7" i="2"/>
  <c r="H8" i="2"/>
  <c r="H9" i="2"/>
  <c r="H11" i="2"/>
  <c r="H12" i="2"/>
  <c r="H13" i="2"/>
  <c r="H6" i="2"/>
  <c r="E5" i="2"/>
  <c r="E14" i="2" s="1"/>
  <c r="F5" i="2"/>
  <c r="D5" i="2"/>
  <c r="D14" i="2" s="1"/>
  <c r="F23" i="2" l="1"/>
  <c r="F44" i="2"/>
  <c r="F29" i="2"/>
  <c r="F14" i="2"/>
  <c r="G8" i="2" s="1"/>
  <c r="G6" i="2" l="1"/>
  <c r="G13" i="2"/>
  <c r="G11" i="2"/>
  <c r="G9" i="2"/>
  <c r="G7" i="2"/>
  <c r="F51" i="2"/>
  <c r="G14" i="2"/>
  <c r="G12" i="2"/>
  <c r="G10" i="2"/>
  <c r="F59" i="2"/>
  <c r="D57" i="2"/>
  <c r="D54" i="2"/>
  <c r="D59" i="2"/>
  <c r="G20" i="2" l="1"/>
  <c r="G22" i="2"/>
  <c r="G24" i="2"/>
  <c r="G26" i="2"/>
  <c r="G28" i="2"/>
  <c r="G30" i="2"/>
  <c r="G32" i="2"/>
  <c r="G34" i="2"/>
  <c r="G36" i="2"/>
  <c r="G38" i="2"/>
  <c r="G40" i="2"/>
  <c r="G42" i="2"/>
  <c r="G46" i="2"/>
  <c r="G48" i="2"/>
  <c r="G50" i="2"/>
  <c r="G19" i="2"/>
  <c r="G21" i="2"/>
  <c r="G23" i="2"/>
  <c r="G25" i="2"/>
  <c r="G27" i="2"/>
  <c r="G29" i="2"/>
  <c r="G31" i="2"/>
  <c r="G33" i="2"/>
  <c r="G35" i="2"/>
  <c r="G37" i="2"/>
  <c r="G39" i="2"/>
  <c r="G41" i="2"/>
  <c r="G43" i="2"/>
  <c r="G45" i="2"/>
  <c r="G47" i="2"/>
  <c r="G49" i="2"/>
  <c r="G51" i="2"/>
  <c r="G44" i="2"/>
  <c r="E59" i="2"/>
</calcChain>
</file>

<file path=xl/sharedStrings.xml><?xml version="1.0" encoding="utf-8"?>
<sst xmlns="http://schemas.openxmlformats.org/spreadsheetml/2006/main" count="214" uniqueCount="107">
  <si>
    <t>PRIHODI</t>
  </si>
  <si>
    <t>Plan za 2021. (u kn)</t>
  </si>
  <si>
    <t>udio %</t>
  </si>
  <si>
    <t>1.</t>
  </si>
  <si>
    <t>Izvorni prihodi</t>
  </si>
  <si>
    <t>1.1.</t>
  </si>
  <si>
    <t>Turistička pristojba</t>
  </si>
  <si>
    <t>1.2.</t>
  </si>
  <si>
    <t>Članarina</t>
  </si>
  <si>
    <t xml:space="preserve">2. </t>
  </si>
  <si>
    <t>Prihodi iz proračuna općine/grada/županije i državnog proračuna</t>
  </si>
  <si>
    <t>3.</t>
  </si>
  <si>
    <t xml:space="preserve">Prihodi od sustava turističkih zajednica </t>
  </si>
  <si>
    <t>4.</t>
  </si>
  <si>
    <t>Prihodi iz EU fondova</t>
  </si>
  <si>
    <t>5.</t>
  </si>
  <si>
    <t>Prihodi od gospodarske djelatnosti</t>
  </si>
  <si>
    <t>6.</t>
  </si>
  <si>
    <t>Preneseni prihod iz prethodne godine</t>
  </si>
  <si>
    <t>7.</t>
  </si>
  <si>
    <t>Ostali prihodi</t>
  </si>
  <si>
    <t xml:space="preserve">SVEUKUPNO </t>
  </si>
  <si>
    <t>AKTIVNOSTI</t>
  </si>
  <si>
    <t xml:space="preserve">ISTRAŽIVANJE I STRATEŠKO PLANIRANJE </t>
  </si>
  <si>
    <t>Izrada strateških/operativnih/komunikacijskih/akcijskih dokumenata</t>
  </si>
  <si>
    <t>Istraživanje i analiza tržišta</t>
  </si>
  <si>
    <t>1.3.</t>
  </si>
  <si>
    <t>Mjerenje učinkovitosti promotivnih aktivnosti</t>
  </si>
  <si>
    <t>2.</t>
  </si>
  <si>
    <t>RAZVOJ TURISTIČKOG PROIZVODA</t>
  </si>
  <si>
    <t>2.1.</t>
  </si>
  <si>
    <t>Identifikacija i vrednovanje resursa te strukturiranje turističkih proizvoda</t>
  </si>
  <si>
    <t>2.2.</t>
  </si>
  <si>
    <t>Sustavi označavanja kvalitete turističkog proizvoda</t>
  </si>
  <si>
    <t>2.3.</t>
  </si>
  <si>
    <t>Podrška razvoju turističkih događanja</t>
  </si>
  <si>
    <t>2.4.</t>
  </si>
  <si>
    <t xml:space="preserve">Turistička infrastruktura </t>
  </si>
  <si>
    <t>2.5.</t>
  </si>
  <si>
    <t xml:space="preserve">Podrška turističkoj industriji </t>
  </si>
  <si>
    <t>KOMUNIKACIJA I OGLAŠAVANJE</t>
  </si>
  <si>
    <t>3.1.</t>
  </si>
  <si>
    <r>
      <t xml:space="preserve">Definiranje </t>
    </r>
    <r>
      <rPr>
        <b/>
        <i/>
        <sz val="10"/>
        <color rgb="FF000000"/>
        <rFont val="Calibri"/>
        <family val="2"/>
        <charset val="238"/>
        <scheme val="minor"/>
      </rPr>
      <t>brending</t>
    </r>
    <r>
      <rPr>
        <b/>
        <sz val="10"/>
        <color rgb="FF000000"/>
        <rFont val="Calibri"/>
        <family val="2"/>
        <charset val="238"/>
        <scheme val="minor"/>
      </rPr>
      <t xml:space="preserve"> sustava i</t>
    </r>
    <r>
      <rPr>
        <b/>
        <i/>
        <sz val="10"/>
        <color rgb="FF000000"/>
        <rFont val="Calibri"/>
        <family val="2"/>
        <charset val="238"/>
        <scheme val="minor"/>
      </rPr>
      <t xml:space="preserve"> brend </t>
    </r>
    <r>
      <rPr>
        <b/>
        <sz val="10"/>
        <color rgb="FF000000"/>
        <rFont val="Calibri"/>
        <family val="2"/>
        <charset val="238"/>
        <scheme val="minor"/>
      </rPr>
      <t>arhitekture</t>
    </r>
  </si>
  <si>
    <t>3.2.</t>
  </si>
  <si>
    <t>Oglašavanje destinacijskog branda, turističke ponude i proizvoda</t>
  </si>
  <si>
    <t>3.3.</t>
  </si>
  <si>
    <t>Odnosi s javnošću: globalni i domaći PR</t>
  </si>
  <si>
    <t>3.4.</t>
  </si>
  <si>
    <t>Marketinške i poslovne suradnje</t>
  </si>
  <si>
    <t>3.5.</t>
  </si>
  <si>
    <t>Sajmovi, posebne prezentacije i poslovne radionice</t>
  </si>
  <si>
    <t>3.6.</t>
  </si>
  <si>
    <t>Suradnja s organizatorima putovanja</t>
  </si>
  <si>
    <t>3.7.</t>
  </si>
  <si>
    <t>Kreiranje promotivnog materijala</t>
  </si>
  <si>
    <t>3.8.</t>
  </si>
  <si>
    <t>Internetske stranice</t>
  </si>
  <si>
    <t>3.9.</t>
  </si>
  <si>
    <t xml:space="preserve">Kreiranje i upravljanje bazama turističkih podataka </t>
  </si>
  <si>
    <t>3.10.</t>
  </si>
  <si>
    <t>Turističko-informativne aktivnosti</t>
  </si>
  <si>
    <t>DESTINACIJSKI MENADŽMENT</t>
  </si>
  <si>
    <t>4.1.</t>
  </si>
  <si>
    <t>Turistički informacijski sustavi i aplikacije /eVisitor</t>
  </si>
  <si>
    <t>4.2.</t>
  </si>
  <si>
    <t>Stručni skupovi i edukacije</t>
  </si>
  <si>
    <t>4.3.</t>
  </si>
  <si>
    <t>Koordinacija i nadzor</t>
  </si>
  <si>
    <t>4.4.</t>
  </si>
  <si>
    <t>Upravljanje kvalitetom u destinaciji</t>
  </si>
  <si>
    <t>4.5.</t>
  </si>
  <si>
    <t>Poticanje na očuvanje i uređenje okoliša</t>
  </si>
  <si>
    <t>ČLANSTVO U STRUKOVNIM ORGANIZACIJAMA</t>
  </si>
  <si>
    <t>5.1.</t>
  </si>
  <si>
    <t>Međunarodne strukovne i sl. organizacije</t>
  </si>
  <si>
    <t>5.2.</t>
  </si>
  <si>
    <t>Domaće strukovne i sl. organizacije</t>
  </si>
  <si>
    <t>ADMINISTRATIVNI POSLOVI</t>
  </si>
  <si>
    <t>6.1.</t>
  </si>
  <si>
    <t>Plaće</t>
  </si>
  <si>
    <t>6.2.</t>
  </si>
  <si>
    <t>Materijalni troškovi</t>
  </si>
  <si>
    <t>6.3.</t>
  </si>
  <si>
    <t>Tijela turističke zajednice</t>
  </si>
  <si>
    <t>6.4.</t>
  </si>
  <si>
    <t>Troškovi poslovanja mreže predstavništava/ ispostava</t>
  </si>
  <si>
    <t xml:space="preserve">REZERVA </t>
  </si>
  <si>
    <t>8.</t>
  </si>
  <si>
    <t>POKRIVANJE MANJKA PRIHODA IZ PRETHODNE GODINE</t>
  </si>
  <si>
    <t>SVEUKUPNO 1</t>
  </si>
  <si>
    <t>9.</t>
  </si>
  <si>
    <t>FONDOVI - posebne namjene</t>
  </si>
  <si>
    <t>Fond za turističke zajednice na  turistički nedovoljno razvijenim područjima i kontinentu</t>
  </si>
  <si>
    <t>Fond za projekte udruženih turističkih zajednica</t>
  </si>
  <si>
    <t>SVEUKUPNO 2</t>
  </si>
  <si>
    <t>TOTAL</t>
  </si>
  <si>
    <t>SVEUKUPNO 1+ SVEUKUPNO 2</t>
  </si>
  <si>
    <t>Plan  2021.</t>
  </si>
  <si>
    <t>Rebalans 2021.</t>
  </si>
  <si>
    <t xml:space="preserve">udio % u realizaciji </t>
  </si>
  <si>
    <t xml:space="preserve">indeks </t>
  </si>
  <si>
    <t>realizacija</t>
  </si>
  <si>
    <t>/rebalans</t>
  </si>
  <si>
    <t>Poticanje na uređenje destinacije</t>
  </si>
  <si>
    <t>Realizacija do 30.09. 2021.</t>
  </si>
  <si>
    <t>UKUPNI PRIHODI</t>
  </si>
  <si>
    <t>Marketinške i poslovne suradnje-udruženo oglašavanje sa sustavom TZ-a i predstavnicima turističke ponude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</si>
</sst>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#,##0.00\ &quot;kn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3764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10"/>
      <color rgb="FFFFFFFF"/>
      <name val="Calibri"/>
      <family val="2"/>
      <charset val="238"/>
      <scheme val="minor"/>
    </font>
    <font>
      <b/>
      <sz val="14"/>
      <color rgb="FFFFFFFF"/>
      <name val="Calibri"/>
      <family val="2"/>
      <charset val="238"/>
      <scheme val="minor"/>
    </font>
    <font>
      <b/>
      <sz val="14"/>
      <color rgb="FF003764"/>
      <name val="Calibri"/>
      <family val="2"/>
      <charset val="238"/>
      <scheme val="minor"/>
    </font>
    <font>
      <b/>
      <u/>
      <sz val="14"/>
      <color rgb="FF00376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0037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 vertical="center" indent="3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 wrapText="1"/>
    </xf>
    <xf numFmtId="0" fontId="18" fillId="0" borderId="0" xfId="0" applyFont="1" applyAlignment="1">
      <alignment horizontal="justify" vertical="center"/>
    </xf>
    <xf numFmtId="0" fontId="9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5" fillId="4" borderId="1" xfId="0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2" fontId="9" fillId="2" borderId="1" xfId="0" applyNumberFormat="1" applyFont="1" applyFill="1" applyBorder="1" applyAlignment="1">
      <alignment vertical="center"/>
    </xf>
    <xf numFmtId="2" fontId="1" fillId="0" borderId="0" xfId="0" applyNumberFormat="1" applyFont="1" applyBorder="1"/>
    <xf numFmtId="2" fontId="12" fillId="3" borderId="1" xfId="0" applyNumberFormat="1" applyFont="1" applyFill="1" applyBorder="1" applyAlignment="1">
      <alignment vertical="center"/>
    </xf>
    <xf numFmtId="2" fontId="7" fillId="4" borderId="1" xfId="0" applyNumberFormat="1" applyFont="1" applyFill="1" applyBorder="1" applyAlignment="1">
      <alignment vertical="center"/>
    </xf>
    <xf numFmtId="2" fontId="15" fillId="3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1" fillId="0" borderId="0" xfId="0" applyNumberFormat="1" applyFont="1" applyBorder="1"/>
    <xf numFmtId="4" fontId="7" fillId="4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3" fontId="9" fillId="2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164" fontId="7" fillId="5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21" fillId="8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164" fontId="20" fillId="7" borderId="1" xfId="0" applyNumberFormat="1" applyFont="1" applyFill="1" applyBorder="1" applyAlignment="1">
      <alignment vertical="center"/>
    </xf>
    <xf numFmtId="2" fontId="20" fillId="7" borderId="1" xfId="0" applyNumberFormat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vertical="center"/>
    </xf>
    <xf numFmtId="2" fontId="7" fillId="5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164" fontId="22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activeCell="I9" sqref="I9"/>
    </sheetView>
  </sheetViews>
  <sheetFormatPr defaultRowHeight="15" x14ac:dyDescent="0.25"/>
  <cols>
    <col min="1" max="1" width="7" customWidth="1"/>
    <col min="2" max="2" width="7.28515625" customWidth="1"/>
    <col min="3" max="3" width="50.85546875" customWidth="1"/>
    <col min="4" max="4" width="16.28515625" customWidth="1"/>
  </cols>
  <sheetData>
    <row r="1" spans="1:5" ht="21" x14ac:dyDescent="0.25">
      <c r="A1" s="1"/>
    </row>
    <row r="2" spans="1:5" x14ac:dyDescent="0.25">
      <c r="A2" s="10"/>
      <c r="B2" s="11"/>
      <c r="C2" s="5" t="s">
        <v>0</v>
      </c>
      <c r="D2" s="5" t="s">
        <v>1</v>
      </c>
      <c r="E2" s="5" t="s">
        <v>2</v>
      </c>
    </row>
    <row r="3" spans="1:5" x14ac:dyDescent="0.25">
      <c r="A3" s="12" t="s">
        <v>3</v>
      </c>
      <c r="B3" s="12"/>
      <c r="C3" s="12" t="s">
        <v>4</v>
      </c>
      <c r="D3" s="6"/>
      <c r="E3" s="6"/>
    </row>
    <row r="4" spans="1:5" x14ac:dyDescent="0.25">
      <c r="A4" s="13"/>
      <c r="B4" s="13" t="s">
        <v>5</v>
      </c>
      <c r="C4" s="13" t="s">
        <v>6</v>
      </c>
      <c r="D4" s="7"/>
      <c r="E4" s="7"/>
    </row>
    <row r="5" spans="1:5" x14ac:dyDescent="0.25">
      <c r="A5" s="14"/>
      <c r="B5" s="13" t="s">
        <v>7</v>
      </c>
      <c r="C5" s="13" t="s">
        <v>8</v>
      </c>
      <c r="D5" s="7"/>
      <c r="E5" s="7"/>
    </row>
    <row r="6" spans="1:5" ht="30" x14ac:dyDescent="0.25">
      <c r="A6" s="12" t="s">
        <v>9</v>
      </c>
      <c r="B6" s="12"/>
      <c r="C6" s="12" t="s">
        <v>10</v>
      </c>
      <c r="D6" s="6"/>
      <c r="E6" s="6"/>
    </row>
    <row r="7" spans="1:5" x14ac:dyDescent="0.25">
      <c r="A7" s="15" t="s">
        <v>11</v>
      </c>
      <c r="B7" s="15"/>
      <c r="C7" s="15" t="s">
        <v>12</v>
      </c>
      <c r="D7" s="8"/>
      <c r="E7" s="8"/>
    </row>
    <row r="8" spans="1:5" x14ac:dyDescent="0.25">
      <c r="A8" s="15" t="s">
        <v>13</v>
      </c>
      <c r="B8" s="15"/>
      <c r="C8" s="15" t="s">
        <v>14</v>
      </c>
      <c r="D8" s="8"/>
      <c r="E8" s="8"/>
    </row>
    <row r="9" spans="1:5" x14ac:dyDescent="0.25">
      <c r="A9" s="15" t="s">
        <v>15</v>
      </c>
      <c r="B9" s="16"/>
      <c r="C9" s="15" t="s">
        <v>16</v>
      </c>
      <c r="D9" s="9"/>
      <c r="E9" s="9"/>
    </row>
    <row r="10" spans="1:5" x14ac:dyDescent="0.25">
      <c r="A10" s="15" t="s">
        <v>17</v>
      </c>
      <c r="B10" s="16"/>
      <c r="C10" s="15" t="s">
        <v>18</v>
      </c>
      <c r="D10" s="9"/>
      <c r="E10" s="9"/>
    </row>
    <row r="11" spans="1:5" x14ac:dyDescent="0.25">
      <c r="A11" s="15" t="s">
        <v>19</v>
      </c>
      <c r="B11" s="15"/>
      <c r="C11" s="15" t="s">
        <v>20</v>
      </c>
      <c r="D11" s="8"/>
      <c r="E11" s="8"/>
    </row>
    <row r="12" spans="1:5" ht="15.75" x14ac:dyDescent="0.25">
      <c r="A12" s="68"/>
      <c r="B12" s="68"/>
      <c r="C12" s="17" t="s">
        <v>21</v>
      </c>
      <c r="D12" s="71"/>
      <c r="E12" s="71"/>
    </row>
    <row r="13" spans="1:5" x14ac:dyDescent="0.25">
      <c r="A13" s="2"/>
      <c r="B13" s="2"/>
      <c r="C13" s="2"/>
      <c r="D13" s="2"/>
      <c r="E13" s="2"/>
    </row>
    <row r="14" spans="1:5" ht="18.75" x14ac:dyDescent="0.25">
      <c r="A14" s="3"/>
    </row>
    <row r="15" spans="1:5" x14ac:dyDescent="0.25">
      <c r="A15" s="11"/>
      <c r="B15" s="11"/>
      <c r="C15" s="5" t="s">
        <v>22</v>
      </c>
      <c r="D15" s="5" t="s">
        <v>1</v>
      </c>
      <c r="E15" s="5" t="s">
        <v>2</v>
      </c>
    </row>
    <row r="16" spans="1:5" x14ac:dyDescent="0.25">
      <c r="A16" s="11" t="s">
        <v>3</v>
      </c>
      <c r="B16" s="11"/>
      <c r="C16" s="11" t="s">
        <v>23</v>
      </c>
      <c r="D16" s="6"/>
      <c r="E16" s="6"/>
    </row>
    <row r="17" spans="1:5" ht="25.5" x14ac:dyDescent="0.25">
      <c r="A17" s="18"/>
      <c r="B17" s="18" t="s">
        <v>5</v>
      </c>
      <c r="C17" s="18" t="s">
        <v>24</v>
      </c>
      <c r="D17" s="19"/>
      <c r="E17" s="19"/>
    </row>
    <row r="18" spans="1:5" x14ac:dyDescent="0.25">
      <c r="A18" s="19"/>
      <c r="B18" s="18" t="s">
        <v>7</v>
      </c>
      <c r="C18" s="18" t="s">
        <v>25</v>
      </c>
      <c r="D18" s="19"/>
      <c r="E18" s="19"/>
    </row>
    <row r="19" spans="1:5" x14ac:dyDescent="0.25">
      <c r="A19" s="18"/>
      <c r="B19" s="18" t="s">
        <v>26</v>
      </c>
      <c r="C19" s="18" t="s">
        <v>27</v>
      </c>
      <c r="D19" s="19"/>
      <c r="E19" s="19"/>
    </row>
    <row r="20" spans="1:5" x14ac:dyDescent="0.25">
      <c r="A20" s="11" t="s">
        <v>28</v>
      </c>
      <c r="B20" s="11"/>
      <c r="C20" s="11" t="s">
        <v>29</v>
      </c>
      <c r="D20" s="6"/>
      <c r="E20" s="6"/>
    </row>
    <row r="21" spans="1:5" ht="25.5" x14ac:dyDescent="0.25">
      <c r="A21" s="19"/>
      <c r="B21" s="18" t="s">
        <v>30</v>
      </c>
      <c r="C21" s="18" t="s">
        <v>31</v>
      </c>
      <c r="D21" s="19"/>
      <c r="E21" s="19"/>
    </row>
    <row r="22" spans="1:5" x14ac:dyDescent="0.25">
      <c r="A22" s="18"/>
      <c r="B22" s="18" t="s">
        <v>32</v>
      </c>
      <c r="C22" s="18" t="s">
        <v>33</v>
      </c>
      <c r="D22" s="19"/>
      <c r="E22" s="19"/>
    </row>
    <row r="23" spans="1:5" x14ac:dyDescent="0.25">
      <c r="A23" s="18"/>
      <c r="B23" s="18" t="s">
        <v>34</v>
      </c>
      <c r="C23" s="18" t="s">
        <v>35</v>
      </c>
      <c r="D23" s="19"/>
      <c r="E23" s="19"/>
    </row>
    <row r="24" spans="1:5" x14ac:dyDescent="0.25">
      <c r="A24" s="18"/>
      <c r="B24" s="18" t="s">
        <v>36</v>
      </c>
      <c r="C24" s="18" t="s">
        <v>37</v>
      </c>
      <c r="D24" s="19"/>
      <c r="E24" s="19"/>
    </row>
    <row r="25" spans="1:5" x14ac:dyDescent="0.25">
      <c r="A25" s="18"/>
      <c r="B25" s="18" t="s">
        <v>38</v>
      </c>
      <c r="C25" s="18" t="s">
        <v>39</v>
      </c>
      <c r="D25" s="19"/>
      <c r="E25" s="19"/>
    </row>
    <row r="26" spans="1:5" x14ac:dyDescent="0.25">
      <c r="A26" s="11" t="s">
        <v>11</v>
      </c>
      <c r="B26" s="11"/>
      <c r="C26" s="11" t="s">
        <v>40</v>
      </c>
      <c r="D26" s="6"/>
      <c r="E26" s="6"/>
    </row>
    <row r="27" spans="1:5" x14ac:dyDescent="0.25">
      <c r="A27" s="20"/>
      <c r="B27" s="18" t="s">
        <v>41</v>
      </c>
      <c r="C27" s="18" t="s">
        <v>42</v>
      </c>
      <c r="D27" s="19"/>
      <c r="E27" s="19"/>
    </row>
    <row r="28" spans="1:5" ht="25.5" x14ac:dyDescent="0.25">
      <c r="A28" s="18"/>
      <c r="B28" s="18" t="s">
        <v>43</v>
      </c>
      <c r="C28" s="18" t="s">
        <v>44</v>
      </c>
      <c r="D28" s="19"/>
      <c r="E28" s="19"/>
    </row>
    <row r="29" spans="1:5" x14ac:dyDescent="0.25">
      <c r="A29" s="19"/>
      <c r="B29" s="18" t="s">
        <v>45</v>
      </c>
      <c r="C29" s="18" t="s">
        <v>46</v>
      </c>
      <c r="D29" s="19"/>
      <c r="E29" s="19"/>
    </row>
    <row r="30" spans="1:5" x14ac:dyDescent="0.25">
      <c r="A30" s="19"/>
      <c r="B30" s="18" t="s">
        <v>47</v>
      </c>
      <c r="C30" s="18" t="s">
        <v>48</v>
      </c>
      <c r="D30" s="19"/>
      <c r="E30" s="19"/>
    </row>
    <row r="31" spans="1:5" x14ac:dyDescent="0.25">
      <c r="A31" s="18"/>
      <c r="B31" s="18" t="s">
        <v>49</v>
      </c>
      <c r="C31" s="18" t="s">
        <v>50</v>
      </c>
      <c r="D31" s="19"/>
      <c r="E31" s="19"/>
    </row>
    <row r="32" spans="1:5" x14ac:dyDescent="0.25">
      <c r="A32" s="19"/>
      <c r="B32" s="18" t="s">
        <v>51</v>
      </c>
      <c r="C32" s="18" t="s">
        <v>52</v>
      </c>
      <c r="D32" s="19"/>
      <c r="E32" s="19"/>
    </row>
    <row r="33" spans="1:5" x14ac:dyDescent="0.25">
      <c r="A33" s="19"/>
      <c r="B33" s="18" t="s">
        <v>53</v>
      </c>
      <c r="C33" s="18" t="s">
        <v>54</v>
      </c>
      <c r="D33" s="19"/>
      <c r="E33" s="19"/>
    </row>
    <row r="34" spans="1:5" x14ac:dyDescent="0.25">
      <c r="A34" s="19"/>
      <c r="B34" s="18" t="s">
        <v>55</v>
      </c>
      <c r="C34" s="18" t="s">
        <v>56</v>
      </c>
      <c r="D34" s="19"/>
      <c r="E34" s="19"/>
    </row>
    <row r="35" spans="1:5" x14ac:dyDescent="0.25">
      <c r="A35" s="19"/>
      <c r="B35" s="18" t="s">
        <v>57</v>
      </c>
      <c r="C35" s="18" t="s">
        <v>58</v>
      </c>
      <c r="D35" s="19"/>
      <c r="E35" s="19"/>
    </row>
    <row r="36" spans="1:5" x14ac:dyDescent="0.25">
      <c r="A36" s="19"/>
      <c r="B36" s="18" t="s">
        <v>59</v>
      </c>
      <c r="C36" s="18" t="s">
        <v>60</v>
      </c>
      <c r="D36" s="19"/>
      <c r="E36" s="19"/>
    </row>
    <row r="37" spans="1:5" x14ac:dyDescent="0.25">
      <c r="A37" s="11" t="s">
        <v>13</v>
      </c>
      <c r="B37" s="11"/>
      <c r="C37" s="11" t="s">
        <v>61</v>
      </c>
      <c r="D37" s="6"/>
      <c r="E37" s="6"/>
    </row>
    <row r="38" spans="1:5" x14ac:dyDescent="0.25">
      <c r="A38" s="18"/>
      <c r="B38" s="18" t="s">
        <v>62</v>
      </c>
      <c r="C38" s="18" t="s">
        <v>63</v>
      </c>
      <c r="D38" s="19"/>
      <c r="E38" s="19"/>
    </row>
    <row r="39" spans="1:5" x14ac:dyDescent="0.25">
      <c r="A39" s="18"/>
      <c r="B39" s="18" t="s">
        <v>64</v>
      </c>
      <c r="C39" s="18" t="s">
        <v>65</v>
      </c>
      <c r="D39" s="19"/>
      <c r="E39" s="19"/>
    </row>
    <row r="40" spans="1:5" x14ac:dyDescent="0.25">
      <c r="A40" s="18"/>
      <c r="B40" s="18" t="s">
        <v>66</v>
      </c>
      <c r="C40" s="18" t="s">
        <v>67</v>
      </c>
      <c r="D40" s="19"/>
      <c r="E40" s="19"/>
    </row>
    <row r="41" spans="1:5" x14ac:dyDescent="0.25">
      <c r="A41" s="21"/>
      <c r="B41" s="18" t="s">
        <v>68</v>
      </c>
      <c r="C41" s="18" t="s">
        <v>69</v>
      </c>
      <c r="D41" s="19"/>
      <c r="E41" s="19"/>
    </row>
    <row r="42" spans="1:5" x14ac:dyDescent="0.25">
      <c r="A42" s="20"/>
      <c r="B42" s="18" t="s">
        <v>70</v>
      </c>
      <c r="C42" s="18" t="s">
        <v>71</v>
      </c>
      <c r="D42" s="19"/>
      <c r="E42" s="19"/>
    </row>
    <row r="43" spans="1:5" x14ac:dyDescent="0.25">
      <c r="A43" s="11" t="s">
        <v>15</v>
      </c>
      <c r="B43" s="11"/>
      <c r="C43" s="11" t="s">
        <v>72</v>
      </c>
      <c r="D43" s="6"/>
      <c r="E43" s="6"/>
    </row>
    <row r="44" spans="1:5" x14ac:dyDescent="0.25">
      <c r="A44" s="18"/>
      <c r="B44" s="18" t="s">
        <v>73</v>
      </c>
      <c r="C44" s="18" t="s">
        <v>74</v>
      </c>
      <c r="D44" s="19"/>
      <c r="E44" s="19"/>
    </row>
    <row r="45" spans="1:5" x14ac:dyDescent="0.25">
      <c r="A45" s="18"/>
      <c r="B45" s="18" t="s">
        <v>75</v>
      </c>
      <c r="C45" s="18" t="s">
        <v>76</v>
      </c>
      <c r="D45" s="19"/>
      <c r="E45" s="19"/>
    </row>
    <row r="46" spans="1:5" x14ac:dyDescent="0.25">
      <c r="A46" s="11" t="s">
        <v>17</v>
      </c>
      <c r="B46" s="11"/>
      <c r="C46" s="11" t="s">
        <v>77</v>
      </c>
      <c r="D46" s="6"/>
      <c r="E46" s="6"/>
    </row>
    <row r="47" spans="1:5" x14ac:dyDescent="0.25">
      <c r="A47" s="18"/>
      <c r="B47" s="18" t="s">
        <v>78</v>
      </c>
      <c r="C47" s="18" t="s">
        <v>79</v>
      </c>
      <c r="D47" s="19"/>
      <c r="E47" s="19"/>
    </row>
    <row r="48" spans="1:5" x14ac:dyDescent="0.25">
      <c r="A48" s="18"/>
      <c r="B48" s="18" t="s">
        <v>80</v>
      </c>
      <c r="C48" s="18" t="s">
        <v>81</v>
      </c>
      <c r="D48" s="19"/>
      <c r="E48" s="19"/>
    </row>
    <row r="49" spans="1:5" x14ac:dyDescent="0.25">
      <c r="A49" s="19"/>
      <c r="B49" s="18" t="s">
        <v>82</v>
      </c>
      <c r="C49" s="18" t="s">
        <v>83</v>
      </c>
      <c r="D49" s="19"/>
      <c r="E49" s="19"/>
    </row>
    <row r="50" spans="1:5" x14ac:dyDescent="0.25">
      <c r="A50" s="19"/>
      <c r="B50" s="18" t="s">
        <v>84</v>
      </c>
      <c r="C50" s="18" t="s">
        <v>85</v>
      </c>
      <c r="D50" s="19"/>
      <c r="E50" s="19"/>
    </row>
    <row r="51" spans="1:5" x14ac:dyDescent="0.25">
      <c r="A51" s="11" t="s">
        <v>19</v>
      </c>
      <c r="B51" s="11"/>
      <c r="C51" s="11" t="s">
        <v>86</v>
      </c>
      <c r="D51" s="6"/>
      <c r="E51" s="6"/>
    </row>
    <row r="52" spans="1:5" x14ac:dyDescent="0.25">
      <c r="A52" s="11" t="s">
        <v>87</v>
      </c>
      <c r="B52" s="11"/>
      <c r="C52" s="11" t="s">
        <v>88</v>
      </c>
      <c r="D52" s="6"/>
      <c r="E52" s="6"/>
    </row>
    <row r="53" spans="1:5" ht="15.75" x14ac:dyDescent="0.25">
      <c r="A53" s="68"/>
      <c r="B53" s="68"/>
      <c r="C53" s="17" t="s">
        <v>89</v>
      </c>
      <c r="D53" s="22"/>
      <c r="E53" s="22"/>
    </row>
    <row r="54" spans="1:5" x14ac:dyDescent="0.25">
      <c r="A54" s="69"/>
      <c r="B54" s="69"/>
      <c r="C54" s="23"/>
      <c r="D54" s="24"/>
      <c r="E54" s="24"/>
    </row>
    <row r="55" spans="1:5" x14ac:dyDescent="0.25">
      <c r="A55" s="19"/>
      <c r="B55" s="19"/>
      <c r="C55" s="20"/>
      <c r="D55" s="19"/>
      <c r="E55" s="19"/>
    </row>
    <row r="56" spans="1:5" x14ac:dyDescent="0.25">
      <c r="A56" s="25" t="s">
        <v>90</v>
      </c>
      <c r="B56" s="25"/>
      <c r="C56" s="26" t="s">
        <v>91</v>
      </c>
      <c r="D56" s="27"/>
      <c r="E56" s="27"/>
    </row>
    <row r="57" spans="1:5" ht="30" x14ac:dyDescent="0.25">
      <c r="A57" s="18"/>
      <c r="B57" s="18"/>
      <c r="C57" s="28" t="s">
        <v>92</v>
      </c>
      <c r="D57" s="19"/>
      <c r="E57" s="19"/>
    </row>
    <row r="58" spans="1:5" x14ac:dyDescent="0.25">
      <c r="A58" s="18"/>
      <c r="B58" s="18"/>
      <c r="C58" s="28" t="s">
        <v>93</v>
      </c>
      <c r="D58" s="19"/>
      <c r="E58" s="19"/>
    </row>
    <row r="59" spans="1:5" x14ac:dyDescent="0.25">
      <c r="A59" s="29"/>
      <c r="B59" s="29"/>
      <c r="C59" s="17" t="s">
        <v>94</v>
      </c>
      <c r="D59" s="30"/>
      <c r="E59" s="30"/>
    </row>
    <row r="60" spans="1:5" x14ac:dyDescent="0.25">
      <c r="A60" s="19"/>
      <c r="B60" s="19"/>
      <c r="C60" s="20"/>
      <c r="D60" s="19"/>
      <c r="E60" s="19"/>
    </row>
    <row r="61" spans="1:5" ht="18.75" x14ac:dyDescent="0.25">
      <c r="A61" s="70" t="s">
        <v>95</v>
      </c>
      <c r="B61" s="70"/>
      <c r="C61" s="31" t="s">
        <v>96</v>
      </c>
      <c r="D61" s="30"/>
      <c r="E61" s="30"/>
    </row>
    <row r="62" spans="1:5" ht="18.75" x14ac:dyDescent="0.25">
      <c r="A62" s="4"/>
    </row>
  </sheetData>
  <mergeCells count="5">
    <mergeCell ref="A53:B53"/>
    <mergeCell ref="A54:B54"/>
    <mergeCell ref="A61:B61"/>
    <mergeCell ref="A12:B12"/>
    <mergeCell ref="D12:E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workbookViewId="0">
      <selection activeCell="O40" sqref="O40"/>
    </sheetView>
  </sheetViews>
  <sheetFormatPr defaultRowHeight="15" x14ac:dyDescent="0.25"/>
  <cols>
    <col min="1" max="1" width="6.42578125" customWidth="1"/>
    <col min="2" max="2" width="7.42578125" customWidth="1"/>
    <col min="3" max="3" width="58.85546875" customWidth="1"/>
    <col min="4" max="4" width="13.28515625" customWidth="1"/>
    <col min="5" max="5" width="14.42578125" bestFit="1" customWidth="1"/>
    <col min="6" max="6" width="12.7109375" bestFit="1" customWidth="1"/>
    <col min="7" max="7" width="11.7109375" bestFit="1" customWidth="1"/>
  </cols>
  <sheetData>
    <row r="1" spans="1:8" ht="18.75" x14ac:dyDescent="0.25">
      <c r="A1" s="32"/>
    </row>
    <row r="2" spans="1:8" x14ac:dyDescent="0.25">
      <c r="A2" s="74"/>
      <c r="B2" s="73"/>
      <c r="C2" s="72" t="s">
        <v>0</v>
      </c>
      <c r="D2" s="72" t="s">
        <v>97</v>
      </c>
      <c r="E2" s="72" t="s">
        <v>98</v>
      </c>
      <c r="F2" s="72" t="s">
        <v>104</v>
      </c>
      <c r="G2" s="72" t="s">
        <v>99</v>
      </c>
      <c r="H2" s="5" t="s">
        <v>100</v>
      </c>
    </row>
    <row r="3" spans="1:8" x14ac:dyDescent="0.25">
      <c r="A3" s="74"/>
      <c r="B3" s="73"/>
      <c r="C3" s="72"/>
      <c r="D3" s="72"/>
      <c r="E3" s="72"/>
      <c r="F3" s="72"/>
      <c r="G3" s="72"/>
      <c r="H3" s="5" t="s">
        <v>101</v>
      </c>
    </row>
    <row r="4" spans="1:8" x14ac:dyDescent="0.25">
      <c r="A4" s="74"/>
      <c r="B4" s="73"/>
      <c r="C4" s="72"/>
      <c r="D4" s="72"/>
      <c r="E4" s="72"/>
      <c r="F4" s="72"/>
      <c r="G4" s="72"/>
      <c r="H4" s="5" t="s">
        <v>102</v>
      </c>
    </row>
    <row r="5" spans="1:8" x14ac:dyDescent="0.25">
      <c r="A5" s="12" t="s">
        <v>3</v>
      </c>
      <c r="B5" s="12"/>
      <c r="C5" s="12" t="s">
        <v>4</v>
      </c>
      <c r="D5" s="50">
        <f>SUM(D6:D7)</f>
        <v>360000</v>
      </c>
      <c r="E5" s="50">
        <f>SUM(E6+E7)</f>
        <v>207000</v>
      </c>
      <c r="F5" s="50">
        <f>SUM(F6:F7)</f>
        <v>167997.99</v>
      </c>
      <c r="G5" s="47"/>
      <c r="H5" s="38"/>
    </row>
    <row r="6" spans="1:8" x14ac:dyDescent="0.25">
      <c r="A6" s="28"/>
      <c r="B6" s="28" t="s">
        <v>5</v>
      </c>
      <c r="C6" s="28" t="s">
        <v>6</v>
      </c>
      <c r="D6" s="49">
        <v>280000</v>
      </c>
      <c r="E6" s="49">
        <v>172000</v>
      </c>
      <c r="F6" s="49">
        <v>145961.35</v>
      </c>
      <c r="G6" s="55">
        <f>SUM(F6/$F$14*100)</f>
        <v>26.420479048668817</v>
      </c>
      <c r="H6" s="55">
        <f>SUM(F6/E6*100)</f>
        <v>84.861249999999998</v>
      </c>
    </row>
    <row r="7" spans="1:8" x14ac:dyDescent="0.25">
      <c r="A7" s="33"/>
      <c r="B7" s="28" t="s">
        <v>7</v>
      </c>
      <c r="C7" s="28" t="s">
        <v>8</v>
      </c>
      <c r="D7" s="49">
        <v>80000</v>
      </c>
      <c r="E7" s="49">
        <v>35000</v>
      </c>
      <c r="F7" s="49">
        <v>22036.639999999999</v>
      </c>
      <c r="G7" s="55">
        <f t="shared" ref="G7:G14" si="0">SUM(F7/$F$14*100)</f>
        <v>3.9888544838962994</v>
      </c>
      <c r="H7" s="55">
        <f t="shared" ref="H7:H13" si="1">SUM(F7/E7*100)</f>
        <v>62.961828571428569</v>
      </c>
    </row>
    <row r="8" spans="1:8" ht="30" x14ac:dyDescent="0.25">
      <c r="A8" s="12" t="s">
        <v>9</v>
      </c>
      <c r="B8" s="12"/>
      <c r="C8" s="12" t="s">
        <v>10</v>
      </c>
      <c r="D8" s="50">
        <v>100000</v>
      </c>
      <c r="E8" s="50">
        <v>52472.26</v>
      </c>
      <c r="F8" s="50">
        <v>9472.26</v>
      </c>
      <c r="G8" s="56">
        <f t="shared" si="0"/>
        <v>1.7145747615621785</v>
      </c>
      <c r="H8" s="56">
        <f t="shared" si="1"/>
        <v>18.051938300351463</v>
      </c>
    </row>
    <row r="9" spans="1:8" x14ac:dyDescent="0.25">
      <c r="A9" s="15" t="s">
        <v>11</v>
      </c>
      <c r="B9" s="15"/>
      <c r="C9" s="15" t="s">
        <v>12</v>
      </c>
      <c r="D9" s="50">
        <v>0</v>
      </c>
      <c r="E9" s="50">
        <v>120651.08</v>
      </c>
      <c r="F9" s="50">
        <v>120651.08</v>
      </c>
      <c r="G9" s="56">
        <f t="shared" si="0"/>
        <v>21.839064460141437</v>
      </c>
      <c r="H9" s="56">
        <f t="shared" si="1"/>
        <v>100</v>
      </c>
    </row>
    <row r="10" spans="1:8" x14ac:dyDescent="0.25">
      <c r="A10" s="15" t="s">
        <v>13</v>
      </c>
      <c r="B10" s="15"/>
      <c r="C10" s="15" t="s">
        <v>14</v>
      </c>
      <c r="D10" s="50">
        <v>0</v>
      </c>
      <c r="E10" s="50">
        <v>0</v>
      </c>
      <c r="F10" s="50">
        <v>0</v>
      </c>
      <c r="G10" s="56">
        <f t="shared" si="0"/>
        <v>0</v>
      </c>
      <c r="H10" s="56">
        <v>0</v>
      </c>
    </row>
    <row r="11" spans="1:8" x14ac:dyDescent="0.25">
      <c r="A11" s="15" t="s">
        <v>15</v>
      </c>
      <c r="B11" s="15"/>
      <c r="C11" s="15" t="s">
        <v>16</v>
      </c>
      <c r="D11" s="50">
        <v>0</v>
      </c>
      <c r="E11" s="50">
        <v>9600</v>
      </c>
      <c r="F11" s="50">
        <v>9600</v>
      </c>
      <c r="G11" s="56">
        <f t="shared" si="0"/>
        <v>1.7376969921641627</v>
      </c>
      <c r="H11" s="56">
        <f t="shared" si="1"/>
        <v>100</v>
      </c>
    </row>
    <row r="12" spans="1:8" x14ac:dyDescent="0.25">
      <c r="A12" s="15" t="s">
        <v>17</v>
      </c>
      <c r="B12" s="15"/>
      <c r="C12" s="15" t="s">
        <v>18</v>
      </c>
      <c r="D12" s="50">
        <v>240000</v>
      </c>
      <c r="E12" s="50">
        <v>244725.1</v>
      </c>
      <c r="F12" s="50">
        <v>244725.1</v>
      </c>
      <c r="G12" s="56">
        <f t="shared" si="0"/>
        <v>44.297715643445208</v>
      </c>
      <c r="H12" s="56">
        <f t="shared" si="1"/>
        <v>100</v>
      </c>
    </row>
    <row r="13" spans="1:8" x14ac:dyDescent="0.25">
      <c r="A13" s="15" t="s">
        <v>19</v>
      </c>
      <c r="B13" s="15"/>
      <c r="C13" s="15" t="s">
        <v>20</v>
      </c>
      <c r="D13" s="50">
        <v>50</v>
      </c>
      <c r="E13" s="50">
        <v>8.92</v>
      </c>
      <c r="F13" s="50">
        <v>8.92</v>
      </c>
      <c r="G13" s="56">
        <f t="shared" si="0"/>
        <v>1.614610121885868E-3</v>
      </c>
      <c r="H13" s="56">
        <f t="shared" si="1"/>
        <v>100</v>
      </c>
    </row>
    <row r="14" spans="1:8" x14ac:dyDescent="0.25">
      <c r="A14" s="60"/>
      <c r="B14" s="60"/>
      <c r="C14" s="63" t="s">
        <v>105</v>
      </c>
      <c r="D14" s="61">
        <f>SUM(D5+D8+D9+D10+D11+D12+D13)</f>
        <v>700050</v>
      </c>
      <c r="E14" s="61">
        <f>SUM(E5+E8+E9+E10+E11+E12+E13)</f>
        <v>634457.3600000001</v>
      </c>
      <c r="F14" s="61">
        <f>SUM(F6:F13)</f>
        <v>552455.35000000009</v>
      </c>
      <c r="G14" s="62">
        <f t="shared" si="0"/>
        <v>100</v>
      </c>
      <c r="H14" s="48"/>
    </row>
    <row r="15" spans="1:8" x14ac:dyDescent="0.25">
      <c r="A15" s="34"/>
      <c r="B15" s="35"/>
      <c r="C15" s="35"/>
      <c r="D15" s="44"/>
      <c r="E15" s="39"/>
      <c r="F15" s="39"/>
      <c r="G15" s="39"/>
      <c r="H15" s="39"/>
    </row>
    <row r="16" spans="1:8" x14ac:dyDescent="0.25">
      <c r="A16" s="73"/>
      <c r="B16" s="73"/>
      <c r="C16" s="72" t="s">
        <v>22</v>
      </c>
      <c r="D16" s="72" t="s">
        <v>97</v>
      </c>
      <c r="E16" s="72" t="s">
        <v>98</v>
      </c>
      <c r="F16" s="72" t="s">
        <v>104</v>
      </c>
      <c r="G16" s="72" t="s">
        <v>99</v>
      </c>
      <c r="H16" s="46" t="s">
        <v>100</v>
      </c>
    </row>
    <row r="17" spans="1:8" x14ac:dyDescent="0.25">
      <c r="A17" s="73"/>
      <c r="B17" s="73"/>
      <c r="C17" s="72"/>
      <c r="D17" s="72"/>
      <c r="E17" s="72"/>
      <c r="F17" s="72"/>
      <c r="G17" s="72"/>
      <c r="H17" s="46" t="s">
        <v>101</v>
      </c>
    </row>
    <row r="18" spans="1:8" x14ac:dyDescent="0.25">
      <c r="A18" s="73"/>
      <c r="B18" s="73"/>
      <c r="C18" s="72"/>
      <c r="D18" s="72"/>
      <c r="E18" s="72"/>
      <c r="F18" s="72"/>
      <c r="G18" s="72"/>
      <c r="H18" s="46" t="s">
        <v>102</v>
      </c>
    </row>
    <row r="19" spans="1:8" x14ac:dyDescent="0.25">
      <c r="A19" s="11" t="s">
        <v>3</v>
      </c>
      <c r="B19" s="11"/>
      <c r="C19" s="11" t="s">
        <v>23</v>
      </c>
      <c r="D19" s="50">
        <v>0</v>
      </c>
      <c r="E19" s="50">
        <v>0</v>
      </c>
      <c r="F19" s="50">
        <v>0</v>
      </c>
      <c r="G19" s="57">
        <f>SUM(F19/$F$51*100)</f>
        <v>0</v>
      </c>
      <c r="H19" s="57">
        <v>0</v>
      </c>
    </row>
    <row r="20" spans="1:8" x14ac:dyDescent="0.25">
      <c r="A20" s="18"/>
      <c r="B20" s="18" t="s">
        <v>5</v>
      </c>
      <c r="C20" s="18" t="s">
        <v>24</v>
      </c>
      <c r="D20" s="49">
        <v>0</v>
      </c>
      <c r="E20" s="49">
        <v>0</v>
      </c>
      <c r="F20" s="49">
        <v>0</v>
      </c>
      <c r="G20" s="58">
        <f t="shared" ref="G20:G51" si="2">SUM(F20/$F$51*100)</f>
        <v>0</v>
      </c>
      <c r="H20" s="57">
        <v>0</v>
      </c>
    </row>
    <row r="21" spans="1:8" x14ac:dyDescent="0.25">
      <c r="A21" s="19"/>
      <c r="B21" s="18" t="s">
        <v>7</v>
      </c>
      <c r="C21" s="18" t="s">
        <v>25</v>
      </c>
      <c r="D21" s="49">
        <v>0</v>
      </c>
      <c r="E21" s="49">
        <v>0</v>
      </c>
      <c r="F21" s="49">
        <v>0</v>
      </c>
      <c r="G21" s="58">
        <f t="shared" si="2"/>
        <v>0</v>
      </c>
      <c r="H21" s="57">
        <v>0</v>
      </c>
    </row>
    <row r="22" spans="1:8" x14ac:dyDescent="0.25">
      <c r="A22" s="18"/>
      <c r="B22" s="18" t="s">
        <v>26</v>
      </c>
      <c r="C22" s="18" t="s">
        <v>27</v>
      </c>
      <c r="D22" s="49">
        <v>0</v>
      </c>
      <c r="E22" s="49">
        <v>0</v>
      </c>
      <c r="F22" s="49">
        <v>0</v>
      </c>
      <c r="G22" s="58">
        <f t="shared" si="2"/>
        <v>0</v>
      </c>
      <c r="H22" s="57">
        <v>0</v>
      </c>
    </row>
    <row r="23" spans="1:8" x14ac:dyDescent="0.25">
      <c r="A23" s="11" t="s">
        <v>28</v>
      </c>
      <c r="B23" s="11"/>
      <c r="C23" s="11" t="s">
        <v>29</v>
      </c>
      <c r="D23" s="50">
        <v>96000</v>
      </c>
      <c r="E23" s="50">
        <f>SUM(E24:E28)</f>
        <v>112000</v>
      </c>
      <c r="F23" s="50">
        <f>SUM(F24:F28)</f>
        <v>9000</v>
      </c>
      <c r="G23" s="57">
        <f t="shared" si="2"/>
        <v>4.154275961628338</v>
      </c>
      <c r="H23" s="57">
        <f t="shared" ref="H23:H46" si="3">SUM(F23/E23*100)</f>
        <v>8.0357142857142865</v>
      </c>
    </row>
    <row r="24" spans="1:8" ht="25.5" x14ac:dyDescent="0.25">
      <c r="A24" s="19"/>
      <c r="B24" s="18" t="s">
        <v>30</v>
      </c>
      <c r="C24" s="18" t="s">
        <v>31</v>
      </c>
      <c r="D24" s="49">
        <v>0</v>
      </c>
      <c r="E24" s="49">
        <v>0</v>
      </c>
      <c r="F24" s="49">
        <v>0</v>
      </c>
      <c r="G24" s="58">
        <f t="shared" si="2"/>
        <v>0</v>
      </c>
      <c r="H24" s="57">
        <v>0</v>
      </c>
    </row>
    <row r="25" spans="1:8" x14ac:dyDescent="0.25">
      <c r="A25" s="18"/>
      <c r="B25" s="18" t="s">
        <v>32</v>
      </c>
      <c r="C25" s="18" t="s">
        <v>33</v>
      </c>
      <c r="D25" s="49">
        <v>0</v>
      </c>
      <c r="E25" s="49">
        <v>0</v>
      </c>
      <c r="F25" s="49">
        <v>0</v>
      </c>
      <c r="G25" s="58">
        <f t="shared" si="2"/>
        <v>0</v>
      </c>
      <c r="H25" s="57">
        <v>0</v>
      </c>
    </row>
    <row r="26" spans="1:8" x14ac:dyDescent="0.25">
      <c r="A26" s="18"/>
      <c r="B26" s="18" t="s">
        <v>34</v>
      </c>
      <c r="C26" s="18" t="s">
        <v>35</v>
      </c>
      <c r="D26" s="49">
        <v>96000</v>
      </c>
      <c r="E26" s="49">
        <v>110000</v>
      </c>
      <c r="F26" s="49">
        <v>7000</v>
      </c>
      <c r="G26" s="58">
        <f t="shared" si="2"/>
        <v>3.2311035257109295</v>
      </c>
      <c r="H26" s="57">
        <f t="shared" si="3"/>
        <v>6.3636363636363633</v>
      </c>
    </row>
    <row r="27" spans="1:8" x14ac:dyDescent="0.25">
      <c r="A27" s="18"/>
      <c r="B27" s="18" t="s">
        <v>36</v>
      </c>
      <c r="C27" s="18" t="s">
        <v>37</v>
      </c>
      <c r="D27" s="49">
        <v>0</v>
      </c>
      <c r="E27" s="49">
        <v>0</v>
      </c>
      <c r="F27" s="49">
        <v>0</v>
      </c>
      <c r="G27" s="58">
        <f t="shared" si="2"/>
        <v>0</v>
      </c>
      <c r="H27" s="57">
        <v>0</v>
      </c>
    </row>
    <row r="28" spans="1:8" x14ac:dyDescent="0.25">
      <c r="A28" s="18"/>
      <c r="B28" s="18" t="s">
        <v>38</v>
      </c>
      <c r="C28" s="18" t="s">
        <v>39</v>
      </c>
      <c r="D28" s="49">
        <v>0</v>
      </c>
      <c r="E28" s="49">
        <v>2000</v>
      </c>
      <c r="F28" s="49">
        <v>2000</v>
      </c>
      <c r="G28" s="58">
        <f t="shared" si="2"/>
        <v>0.92317243591740827</v>
      </c>
      <c r="H28" s="57">
        <f t="shared" si="3"/>
        <v>100</v>
      </c>
    </row>
    <row r="29" spans="1:8" x14ac:dyDescent="0.25">
      <c r="A29" s="11" t="s">
        <v>11</v>
      </c>
      <c r="B29" s="11"/>
      <c r="C29" s="11" t="s">
        <v>40</v>
      </c>
      <c r="D29" s="50">
        <f>SUM(D30:D36)</f>
        <v>90750</v>
      </c>
      <c r="E29" s="50">
        <f>SUM(E30:E36)</f>
        <v>99625.17</v>
      </c>
      <c r="F29" s="50">
        <f>SUM(F30:F36)</f>
        <v>79132.61</v>
      </c>
      <c r="G29" s="57">
        <f t="shared" si="2"/>
        <v>36.526522167101135</v>
      </c>
      <c r="H29" s="57">
        <f t="shared" si="3"/>
        <v>79.430338738694246</v>
      </c>
    </row>
    <row r="30" spans="1:8" x14ac:dyDescent="0.25">
      <c r="A30" s="18"/>
      <c r="B30" s="18" t="s">
        <v>41</v>
      </c>
      <c r="C30" s="18" t="s">
        <v>50</v>
      </c>
      <c r="D30" s="49">
        <v>0</v>
      </c>
      <c r="E30" s="49">
        <v>0</v>
      </c>
      <c r="F30" s="49">
        <v>0</v>
      </c>
      <c r="G30" s="58">
        <f t="shared" si="2"/>
        <v>0</v>
      </c>
      <c r="H30" s="57">
        <v>0</v>
      </c>
    </row>
    <row r="31" spans="1:8" x14ac:dyDescent="0.25">
      <c r="A31" s="19"/>
      <c r="B31" s="18" t="s">
        <v>43</v>
      </c>
      <c r="C31" s="18" t="s">
        <v>52</v>
      </c>
      <c r="D31" s="49">
        <v>0</v>
      </c>
      <c r="E31" s="49">
        <v>0</v>
      </c>
      <c r="F31" s="49">
        <v>0</v>
      </c>
      <c r="G31" s="58">
        <f t="shared" si="2"/>
        <v>0</v>
      </c>
      <c r="H31" s="57">
        <v>0</v>
      </c>
    </row>
    <row r="32" spans="1:8" x14ac:dyDescent="0.25">
      <c r="A32" s="19"/>
      <c r="B32" s="18" t="s">
        <v>45</v>
      </c>
      <c r="C32" s="18" t="s">
        <v>54</v>
      </c>
      <c r="D32" s="49">
        <v>10000</v>
      </c>
      <c r="E32" s="49">
        <v>0</v>
      </c>
      <c r="F32" s="49">
        <v>0</v>
      </c>
      <c r="G32" s="58">
        <f t="shared" si="2"/>
        <v>0</v>
      </c>
      <c r="H32" s="57">
        <v>0</v>
      </c>
    </row>
    <row r="33" spans="1:8" x14ac:dyDescent="0.25">
      <c r="A33" s="19"/>
      <c r="B33" s="18" t="s">
        <v>47</v>
      </c>
      <c r="C33" s="18" t="s">
        <v>56</v>
      </c>
      <c r="D33" s="49">
        <v>2000</v>
      </c>
      <c r="E33" s="49">
        <v>2187.5</v>
      </c>
      <c r="F33" s="49">
        <v>1562.5</v>
      </c>
      <c r="G33" s="58">
        <f t="shared" si="2"/>
        <v>0.72122846556047526</v>
      </c>
      <c r="H33" s="57">
        <f t="shared" si="3"/>
        <v>71.428571428571431</v>
      </c>
    </row>
    <row r="34" spans="1:8" x14ac:dyDescent="0.25">
      <c r="A34" s="19"/>
      <c r="B34" s="18" t="s">
        <v>49</v>
      </c>
      <c r="C34" s="18" t="s">
        <v>58</v>
      </c>
      <c r="D34" s="49">
        <v>0</v>
      </c>
      <c r="E34" s="49">
        <v>2800</v>
      </c>
      <c r="F34" s="49">
        <v>0</v>
      </c>
      <c r="G34" s="58">
        <f t="shared" si="2"/>
        <v>0</v>
      </c>
      <c r="H34" s="57">
        <f t="shared" si="3"/>
        <v>0</v>
      </c>
    </row>
    <row r="35" spans="1:8" x14ac:dyDescent="0.25">
      <c r="A35" s="19"/>
      <c r="B35" s="18" t="s">
        <v>51</v>
      </c>
      <c r="C35" s="18" t="s">
        <v>60</v>
      </c>
      <c r="D35" s="49">
        <v>65000</v>
      </c>
      <c r="E35" s="49">
        <v>70898.97</v>
      </c>
      <c r="F35" s="49">
        <v>63820.11</v>
      </c>
      <c r="G35" s="58">
        <f t="shared" si="2"/>
        <v>29.458483204608477</v>
      </c>
      <c r="H35" s="57">
        <f t="shared" si="3"/>
        <v>90.015567221921557</v>
      </c>
    </row>
    <row r="36" spans="1:8" ht="25.5" x14ac:dyDescent="0.25">
      <c r="A36" s="19"/>
      <c r="B36" s="18" t="s">
        <v>53</v>
      </c>
      <c r="C36" s="18" t="s">
        <v>106</v>
      </c>
      <c r="D36" s="49">
        <v>13750</v>
      </c>
      <c r="E36" s="49">
        <v>23738.7</v>
      </c>
      <c r="F36" s="49">
        <v>13750</v>
      </c>
      <c r="G36" s="58">
        <f t="shared" si="2"/>
        <v>6.346810496932183</v>
      </c>
      <c r="H36" s="57">
        <f t="shared" si="3"/>
        <v>57.922295660672226</v>
      </c>
    </row>
    <row r="37" spans="1:8" x14ac:dyDescent="0.25">
      <c r="A37" s="11" t="s">
        <v>13</v>
      </c>
      <c r="B37" s="11"/>
      <c r="C37" s="11" t="s">
        <v>61</v>
      </c>
      <c r="D37" s="50">
        <v>5000</v>
      </c>
      <c r="E37" s="50">
        <v>0</v>
      </c>
      <c r="F37" s="50">
        <v>0</v>
      </c>
      <c r="G37" s="57">
        <f t="shared" si="2"/>
        <v>0</v>
      </c>
      <c r="H37" s="57">
        <v>0</v>
      </c>
    </row>
    <row r="38" spans="1:8" x14ac:dyDescent="0.25">
      <c r="A38" s="18"/>
      <c r="B38" s="18" t="s">
        <v>62</v>
      </c>
      <c r="C38" s="18" t="s">
        <v>63</v>
      </c>
      <c r="D38" s="49">
        <v>0</v>
      </c>
      <c r="E38" s="49">
        <v>0</v>
      </c>
      <c r="F38" s="49">
        <v>0</v>
      </c>
      <c r="G38" s="58">
        <f t="shared" si="2"/>
        <v>0</v>
      </c>
      <c r="H38" s="57">
        <v>0</v>
      </c>
    </row>
    <row r="39" spans="1:8" x14ac:dyDescent="0.25">
      <c r="A39" s="21"/>
      <c r="B39" s="18" t="s">
        <v>68</v>
      </c>
      <c r="C39" s="18" t="s">
        <v>69</v>
      </c>
      <c r="D39" s="49">
        <v>0</v>
      </c>
      <c r="E39" s="49">
        <v>0</v>
      </c>
      <c r="F39" s="49">
        <v>0</v>
      </c>
      <c r="G39" s="58">
        <f t="shared" si="2"/>
        <v>0</v>
      </c>
      <c r="H39" s="57">
        <v>0</v>
      </c>
    </row>
    <row r="40" spans="1:8" x14ac:dyDescent="0.25">
      <c r="A40" s="20"/>
      <c r="B40" s="18" t="s">
        <v>70</v>
      </c>
      <c r="C40" s="18" t="s">
        <v>103</v>
      </c>
      <c r="D40" s="49">
        <v>5000</v>
      </c>
      <c r="E40" s="49">
        <v>0</v>
      </c>
      <c r="F40" s="49">
        <v>0</v>
      </c>
      <c r="G40" s="58">
        <f t="shared" si="2"/>
        <v>0</v>
      </c>
      <c r="H40" s="57">
        <v>0</v>
      </c>
    </row>
    <row r="41" spans="1:8" x14ac:dyDescent="0.25">
      <c r="A41" s="11" t="s">
        <v>15</v>
      </c>
      <c r="B41" s="11"/>
      <c r="C41" s="11" t="s">
        <v>72</v>
      </c>
      <c r="D41" s="50">
        <v>200</v>
      </c>
      <c r="E41" s="50">
        <v>200</v>
      </c>
      <c r="F41" s="50">
        <v>0</v>
      </c>
      <c r="G41" s="58">
        <f t="shared" si="2"/>
        <v>0</v>
      </c>
      <c r="H41" s="57">
        <v>0</v>
      </c>
    </row>
    <row r="42" spans="1:8" x14ac:dyDescent="0.25">
      <c r="A42" s="18"/>
      <c r="B42" s="18" t="s">
        <v>73</v>
      </c>
      <c r="C42" s="18" t="s">
        <v>74</v>
      </c>
      <c r="D42" s="49">
        <v>0</v>
      </c>
      <c r="E42" s="49">
        <v>0</v>
      </c>
      <c r="F42" s="49">
        <v>0</v>
      </c>
      <c r="G42" s="58">
        <f t="shared" si="2"/>
        <v>0</v>
      </c>
      <c r="H42" s="57">
        <v>0</v>
      </c>
    </row>
    <row r="43" spans="1:8" x14ac:dyDescent="0.25">
      <c r="A43" s="18"/>
      <c r="B43" s="18" t="s">
        <v>75</v>
      </c>
      <c r="C43" s="18" t="s">
        <v>76</v>
      </c>
      <c r="D43" s="49">
        <v>200</v>
      </c>
      <c r="E43" s="49">
        <v>200</v>
      </c>
      <c r="F43" s="49">
        <v>0</v>
      </c>
      <c r="G43" s="58">
        <f t="shared" si="2"/>
        <v>0</v>
      </c>
      <c r="H43" s="57">
        <v>0</v>
      </c>
    </row>
    <row r="44" spans="1:8" x14ac:dyDescent="0.25">
      <c r="A44" s="11" t="s">
        <v>17</v>
      </c>
      <c r="B44" s="11"/>
      <c r="C44" s="11" t="s">
        <v>77</v>
      </c>
      <c r="D44" s="50">
        <v>228900</v>
      </c>
      <c r="E44" s="50">
        <f>SUM(E45:E48)</f>
        <v>210423.49</v>
      </c>
      <c r="F44" s="50">
        <f>SUM(F45:F48)</f>
        <v>128511.64</v>
      </c>
      <c r="G44" s="57">
        <f t="shared" si="2"/>
        <v>59.319201871270536</v>
      </c>
      <c r="H44" s="57">
        <f t="shared" si="3"/>
        <v>61.07285835816144</v>
      </c>
    </row>
    <row r="45" spans="1:8" x14ac:dyDescent="0.25">
      <c r="A45" s="18"/>
      <c r="B45" s="18" t="s">
        <v>78</v>
      </c>
      <c r="C45" s="18" t="s">
        <v>79</v>
      </c>
      <c r="D45" s="49">
        <v>206000</v>
      </c>
      <c r="E45" s="49">
        <v>179899.49</v>
      </c>
      <c r="F45" s="49">
        <v>110441.62</v>
      </c>
      <c r="G45" s="58">
        <f t="shared" si="2"/>
        <v>50.978329681032385</v>
      </c>
      <c r="H45" s="57">
        <f t="shared" si="3"/>
        <v>61.390735460117206</v>
      </c>
    </row>
    <row r="46" spans="1:8" x14ac:dyDescent="0.25">
      <c r="A46" s="18"/>
      <c r="B46" s="18" t="s">
        <v>80</v>
      </c>
      <c r="C46" s="18" t="s">
        <v>81</v>
      </c>
      <c r="D46" s="49">
        <v>22900</v>
      </c>
      <c r="E46" s="49">
        <v>30524</v>
      </c>
      <c r="F46" s="49">
        <v>18070.02</v>
      </c>
      <c r="G46" s="58">
        <f t="shared" si="2"/>
        <v>8.3408721902381444</v>
      </c>
      <c r="H46" s="57">
        <f t="shared" si="3"/>
        <v>59.199384091206916</v>
      </c>
    </row>
    <row r="47" spans="1:8" x14ac:dyDescent="0.25">
      <c r="A47" s="19"/>
      <c r="B47" s="18" t="s">
        <v>82</v>
      </c>
      <c r="C47" s="18" t="s">
        <v>83</v>
      </c>
      <c r="D47" s="49">
        <v>0</v>
      </c>
      <c r="E47" s="49">
        <v>0</v>
      </c>
      <c r="F47" s="49">
        <v>0</v>
      </c>
      <c r="G47" s="58">
        <f t="shared" si="2"/>
        <v>0</v>
      </c>
      <c r="H47" s="57">
        <v>0</v>
      </c>
    </row>
    <row r="48" spans="1:8" x14ac:dyDescent="0.25">
      <c r="A48" s="19"/>
      <c r="B48" s="18" t="s">
        <v>84</v>
      </c>
      <c r="C48" s="18" t="s">
        <v>85</v>
      </c>
      <c r="D48" s="49">
        <v>0</v>
      </c>
      <c r="E48" s="49">
        <v>0</v>
      </c>
      <c r="F48" s="49">
        <v>0</v>
      </c>
      <c r="G48" s="58">
        <f t="shared" si="2"/>
        <v>0</v>
      </c>
      <c r="H48" s="57">
        <v>0</v>
      </c>
    </row>
    <row r="49" spans="1:8" x14ac:dyDescent="0.25">
      <c r="A49" s="11" t="s">
        <v>19</v>
      </c>
      <c r="B49" s="11"/>
      <c r="C49" s="11" t="s">
        <v>86</v>
      </c>
      <c r="D49" s="50">
        <v>35002.5</v>
      </c>
      <c r="E49" s="50">
        <v>0</v>
      </c>
      <c r="F49" s="50">
        <v>0</v>
      </c>
      <c r="G49" s="57">
        <f t="shared" si="2"/>
        <v>0</v>
      </c>
      <c r="H49" s="57">
        <v>0</v>
      </c>
    </row>
    <row r="50" spans="1:8" x14ac:dyDescent="0.25">
      <c r="A50" s="11" t="s">
        <v>87</v>
      </c>
      <c r="B50" s="11"/>
      <c r="C50" s="11" t="s">
        <v>88</v>
      </c>
      <c r="D50" s="50">
        <v>0</v>
      </c>
      <c r="E50" s="50">
        <v>0</v>
      </c>
      <c r="F50" s="50">
        <v>0</v>
      </c>
      <c r="G50" s="57">
        <f t="shared" si="2"/>
        <v>0</v>
      </c>
      <c r="H50" s="57">
        <v>0</v>
      </c>
    </row>
    <row r="51" spans="1:8" ht="15.75" x14ac:dyDescent="0.25">
      <c r="A51" s="68"/>
      <c r="B51" s="68"/>
      <c r="C51" s="17" t="s">
        <v>89</v>
      </c>
      <c r="D51" s="52">
        <f>SUM(D19+D23+D29+D37+D41+D44+D49+D50)</f>
        <v>455852.5</v>
      </c>
      <c r="E51" s="52">
        <f>SUM(E19+E23+E29+E37+E41+E44)</f>
        <v>422248.66</v>
      </c>
      <c r="F51" s="52">
        <f>SUM(F19+F23+F29+F37+F41+F44+F49+F50)</f>
        <v>216644.25</v>
      </c>
      <c r="G51" s="59">
        <f t="shared" si="2"/>
        <v>100</v>
      </c>
      <c r="H51" s="40"/>
    </row>
    <row r="52" spans="1:8" x14ac:dyDescent="0.25">
      <c r="A52" s="75"/>
      <c r="B52" s="75"/>
      <c r="C52" s="36"/>
      <c r="D52" s="45"/>
      <c r="E52" s="45"/>
      <c r="F52" s="45"/>
      <c r="G52" s="41"/>
      <c r="H52" s="41"/>
    </row>
    <row r="53" spans="1:8" x14ac:dyDescent="0.25">
      <c r="A53" s="19"/>
      <c r="B53" s="19"/>
      <c r="C53" s="20"/>
      <c r="D53" s="43"/>
      <c r="E53" s="43"/>
      <c r="F53" s="43"/>
      <c r="G53" s="37"/>
      <c r="H53" s="37"/>
    </row>
    <row r="54" spans="1:8" x14ac:dyDescent="0.25">
      <c r="A54" s="25" t="s">
        <v>90</v>
      </c>
      <c r="B54" s="25"/>
      <c r="C54" s="26" t="s">
        <v>91</v>
      </c>
      <c r="D54" s="53">
        <f>SUM(D55:D56)</f>
        <v>0</v>
      </c>
      <c r="E54" s="53">
        <v>0</v>
      </c>
      <c r="F54" s="53">
        <v>0</v>
      </c>
      <c r="G54" s="64">
        <v>0</v>
      </c>
      <c r="H54" s="64">
        <v>0</v>
      </c>
    </row>
    <row r="55" spans="1:8" ht="30" x14ac:dyDescent="0.25">
      <c r="A55" s="18"/>
      <c r="B55" s="18"/>
      <c r="C55" s="28" t="s">
        <v>92</v>
      </c>
      <c r="D55" s="51">
        <v>0</v>
      </c>
      <c r="E55" s="51">
        <v>0</v>
      </c>
      <c r="F55" s="51">
        <v>0</v>
      </c>
      <c r="G55" s="65">
        <v>0</v>
      </c>
      <c r="H55" s="65">
        <v>0</v>
      </c>
    </row>
    <row r="56" spans="1:8" x14ac:dyDescent="0.25">
      <c r="A56" s="18"/>
      <c r="B56" s="18"/>
      <c r="C56" s="28" t="s">
        <v>93</v>
      </c>
      <c r="D56" s="51">
        <v>0</v>
      </c>
      <c r="E56" s="51"/>
      <c r="F56" s="51"/>
      <c r="G56" s="65">
        <v>0</v>
      </c>
      <c r="H56" s="65">
        <v>0</v>
      </c>
    </row>
    <row r="57" spans="1:8" x14ac:dyDescent="0.25">
      <c r="A57" s="29"/>
      <c r="B57" s="29"/>
      <c r="C57" s="17" t="s">
        <v>94</v>
      </c>
      <c r="D57" s="54">
        <f>SUM(D55:D56)</f>
        <v>0</v>
      </c>
      <c r="E57" s="54">
        <v>0</v>
      </c>
      <c r="F57" s="54">
        <v>0</v>
      </c>
      <c r="G57" s="66">
        <v>0</v>
      </c>
      <c r="H57" s="66">
        <v>0</v>
      </c>
    </row>
    <row r="58" spans="1:8" x14ac:dyDescent="0.25">
      <c r="A58" s="19"/>
      <c r="B58" s="19"/>
      <c r="C58" s="20"/>
      <c r="D58" s="51"/>
      <c r="E58" s="51"/>
      <c r="F58" s="51"/>
      <c r="G58" s="37"/>
      <c r="H58" s="37"/>
    </row>
    <row r="59" spans="1:8" ht="18.75" x14ac:dyDescent="0.25">
      <c r="A59" s="70" t="s">
        <v>95</v>
      </c>
      <c r="B59" s="70"/>
      <c r="C59" s="31" t="s">
        <v>96</v>
      </c>
      <c r="D59" s="67">
        <f>SUM(D51,D57)</f>
        <v>455852.5</v>
      </c>
      <c r="E59" s="67">
        <f>SUM(E57,E51)</f>
        <v>422248.66</v>
      </c>
      <c r="F59" s="67">
        <f>SUM(F51,F57)</f>
        <v>216644.25</v>
      </c>
      <c r="G59" s="42"/>
      <c r="H59" s="42"/>
    </row>
    <row r="60" spans="1:8" ht="18.75" x14ac:dyDescent="0.25">
      <c r="A60" s="4"/>
    </row>
    <row r="61" spans="1:8" ht="18.75" x14ac:dyDescent="0.25">
      <c r="A61" s="4"/>
    </row>
  </sheetData>
  <mergeCells count="17">
    <mergeCell ref="A51:B51"/>
    <mergeCell ref="A52:B52"/>
    <mergeCell ref="A59:B59"/>
    <mergeCell ref="G2:G4"/>
    <mergeCell ref="A16:A18"/>
    <mergeCell ref="B16:B18"/>
    <mergeCell ref="C16:C18"/>
    <mergeCell ref="D16:D18"/>
    <mergeCell ref="E16:E18"/>
    <mergeCell ref="F16:F18"/>
    <mergeCell ref="G16:G18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scale="9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Program rada</vt:lpstr>
      <vt:lpstr> Izvješće 01.01.-30.09.2021.</vt:lpstr>
      <vt:lpstr>'Program rada'!_Hlk54087109</vt:lpstr>
      <vt:lpstr>'Program rada'!_Toc55895370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Galić</dc:creator>
  <cp:lastModifiedBy>pc</cp:lastModifiedBy>
  <cp:lastPrinted>2021-12-03T07:55:15Z</cp:lastPrinted>
  <dcterms:created xsi:type="dcterms:W3CDTF">2015-06-05T18:17:20Z</dcterms:created>
  <dcterms:modified xsi:type="dcterms:W3CDTF">2022-10-12T07:17:39Z</dcterms:modified>
</cp:coreProperties>
</file>